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6870" tabRatio="633"/>
  </bookViews>
  <sheets>
    <sheet name="2022년일반회계" sheetId="4" r:id="rId1"/>
    <sheet name="2022년노인일자리  )" sheetId="13" r:id="rId2"/>
    <sheet name="2022년총괄예결산 (2)" sheetId="15" r:id="rId3"/>
  </sheets>
  <definedNames>
    <definedName name="_xlnm.Print_Area" localSheetId="1">'2022년노인일자리  )'!$A$1:$L$38</definedName>
    <definedName name="_xlnm.Print_Area" localSheetId="2">'2022년총괄예결산 (2)'!$A$1:$H$34</definedName>
  </definedNames>
  <calcPr calcId="144525"/>
</workbook>
</file>

<file path=xl/calcChain.xml><?xml version="1.0" encoding="utf-8"?>
<calcChain xmlns="http://schemas.openxmlformats.org/spreadsheetml/2006/main">
  <c r="H31" i="15" l="1"/>
  <c r="H34" i="15"/>
  <c r="H33" i="15" l="1"/>
  <c r="H32" i="15" l="1"/>
  <c r="H30" i="15"/>
  <c r="H29" i="15"/>
  <c r="D29" i="15"/>
  <c r="H28" i="15"/>
  <c r="D28" i="15"/>
  <c r="H27" i="15"/>
  <c r="D27" i="15"/>
  <c r="H26" i="15"/>
  <c r="D26" i="15"/>
  <c r="H25" i="15"/>
  <c r="D25" i="15"/>
  <c r="H24" i="15"/>
  <c r="D24" i="15"/>
  <c r="G23" i="15"/>
  <c r="F23" i="15"/>
  <c r="C23" i="15"/>
  <c r="B23" i="15"/>
  <c r="H23" i="15" l="1"/>
  <c r="D23" i="15"/>
  <c r="L15" i="4"/>
  <c r="L17" i="4"/>
  <c r="J32" i="4" l="1"/>
  <c r="K5" i="13" l="1"/>
  <c r="J5" i="13"/>
  <c r="H15" i="15" l="1"/>
  <c r="H8" i="15" l="1"/>
  <c r="H9" i="15"/>
  <c r="H10" i="15"/>
  <c r="H11" i="15"/>
  <c r="H12" i="15"/>
  <c r="H13" i="15"/>
  <c r="H14" i="15"/>
  <c r="H16" i="15"/>
  <c r="H17" i="15"/>
  <c r="D13" i="15"/>
  <c r="D8" i="15"/>
  <c r="D9" i="15"/>
  <c r="D10" i="15"/>
  <c r="D11" i="15"/>
  <c r="D12" i="15"/>
  <c r="L38" i="13" l="1"/>
  <c r="L36" i="13" l="1"/>
  <c r="L35" i="13"/>
  <c r="L34" i="13"/>
  <c r="L33" i="13"/>
  <c r="L32" i="13"/>
  <c r="L31" i="13"/>
  <c r="L30" i="13"/>
  <c r="L29" i="13"/>
  <c r="L28" i="13"/>
  <c r="L27" i="13"/>
  <c r="L26" i="13"/>
  <c r="L25" i="13"/>
  <c r="L24" i="13"/>
  <c r="K35" i="4" l="1"/>
  <c r="K32" i="4"/>
  <c r="K29" i="4"/>
  <c r="K25" i="4"/>
  <c r="K24" i="4"/>
  <c r="K13" i="4"/>
  <c r="J29" i="4" l="1"/>
  <c r="J25" i="4"/>
  <c r="J24" i="4" s="1"/>
  <c r="J13" i="4"/>
  <c r="J7" i="4"/>
  <c r="J35" i="4"/>
  <c r="J28" i="4" l="1"/>
  <c r="J6" i="4"/>
  <c r="F7" i="15" l="1"/>
  <c r="C7" i="15"/>
  <c r="B7" i="15"/>
  <c r="D7" i="15" s="1"/>
  <c r="G7" i="15"/>
  <c r="H7" i="15" l="1"/>
  <c r="K7" i="4"/>
  <c r="K6" i="4" s="1"/>
  <c r="K28" i="4" l="1"/>
  <c r="L35" i="4" l="1"/>
  <c r="L36" i="4"/>
  <c r="L17" i="13" l="1"/>
  <c r="L14" i="13"/>
  <c r="L13" i="13"/>
  <c r="L10" i="13"/>
  <c r="F11" i="13"/>
  <c r="F10" i="13"/>
  <c r="F9" i="13"/>
  <c r="F8" i="13"/>
  <c r="F7" i="13"/>
  <c r="F6" i="13"/>
  <c r="E5" i="13"/>
  <c r="D5" i="13"/>
  <c r="L5" i="13" l="1"/>
  <c r="L15" i="13"/>
  <c r="L7" i="13"/>
  <c r="L8" i="13"/>
  <c r="L12" i="13"/>
  <c r="L16" i="13"/>
  <c r="L18" i="13"/>
  <c r="L20" i="13"/>
  <c r="L22" i="13"/>
  <c r="L23" i="13"/>
  <c r="L21" i="13"/>
  <c r="L19" i="13"/>
  <c r="L11" i="13"/>
  <c r="L9" i="13"/>
  <c r="L6" i="13"/>
  <c r="F5" i="13"/>
  <c r="F7" i="4" l="1"/>
  <c r="F6" i="4"/>
  <c r="E5" i="4" l="1"/>
  <c r="D5" i="4"/>
  <c r="L8" i="4"/>
  <c r="L9" i="4"/>
  <c r="L10" i="4"/>
  <c r="L11" i="4"/>
  <c r="L12" i="4"/>
  <c r="L14" i="4"/>
  <c r="L16" i="4"/>
  <c r="L18" i="4"/>
  <c r="L19" i="4"/>
  <c r="L20" i="4"/>
  <c r="L21" i="4"/>
  <c r="L22" i="4"/>
  <c r="L23" i="4"/>
  <c r="L26" i="4"/>
  <c r="L27" i="4"/>
  <c r="L30" i="4"/>
  <c r="L31" i="4"/>
  <c r="L33" i="4"/>
  <c r="L34" i="4"/>
  <c r="L29" i="4"/>
  <c r="L24" i="4"/>
  <c r="L7" i="4"/>
  <c r="L13" i="4"/>
  <c r="L32" i="4" l="1"/>
  <c r="L28" i="4"/>
  <c r="L25" i="4"/>
  <c r="F5" i="4"/>
  <c r="L6" i="4"/>
  <c r="K5" i="4"/>
  <c r="J5" i="4" l="1"/>
  <c r="L5" i="4" s="1"/>
</calcChain>
</file>

<file path=xl/comments1.xml><?xml version="1.0" encoding="utf-8"?>
<comments xmlns="http://schemas.openxmlformats.org/spreadsheetml/2006/main">
  <authors>
    <author>server</author>
  </authors>
  <commentList>
    <comment ref="C7" authorId="0">
      <text>
        <r>
          <rPr>
            <b/>
            <sz val="9"/>
            <color indexed="81"/>
            <rFont val="돋움"/>
            <family val="3"/>
            <charset val="129"/>
          </rPr>
          <t>시보조금</t>
        </r>
        <r>
          <rPr>
            <b/>
            <sz val="9"/>
            <color indexed="81"/>
            <rFont val="Tahoma"/>
            <family val="2"/>
          </rPr>
          <t>90%+2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</text>
    </comment>
  </commentList>
</comments>
</file>

<file path=xl/comments2.xml><?xml version="1.0" encoding="utf-8"?>
<comments xmlns="http://schemas.openxmlformats.org/spreadsheetml/2006/main">
  <authors>
    <author>home</author>
  </authors>
  <commentList>
    <comment ref="G34" authorId="0">
      <text>
        <r>
          <rPr>
            <b/>
            <sz val="9"/>
            <color indexed="81"/>
            <rFont val="돋움"/>
            <family val="3"/>
            <charset val="129"/>
          </rPr>
          <t>시장형</t>
        </r>
        <r>
          <rPr>
            <b/>
            <sz val="9"/>
            <color indexed="81"/>
            <rFont val="Tahoma"/>
            <family val="2"/>
          </rPr>
          <t>123,775,427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후원금이월</t>
        </r>
        <r>
          <rPr>
            <b/>
            <sz val="9"/>
            <color indexed="81"/>
            <rFont val="Tahoma"/>
            <family val="2"/>
          </rPr>
          <t>8,544,691</t>
        </r>
      </text>
    </comment>
  </commentList>
</comments>
</file>

<file path=xl/sharedStrings.xml><?xml version="1.0" encoding="utf-8"?>
<sst xmlns="http://schemas.openxmlformats.org/spreadsheetml/2006/main" count="184" uniqueCount="114">
  <si>
    <t>세입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</si>
  <si>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</si>
  <si>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</si>
  <si>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</si>
  <si>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</si>
  <si>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</si>
  <si>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</si>
  <si>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</si>
  <si>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</si>
  <si>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</si>
  <si>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</si>
  <si>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퇴직적립및급여충당금</t>
    <phoneticPr fontId="2" type="noConversion"/>
  </si>
  <si>
    <t>기타후생경비</t>
    <phoneticPr fontId="2" type="noConversion"/>
  </si>
  <si>
    <t>운영비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</si>
  <si>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</si>
  <si>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</si>
  <si>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</si>
  <si>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</si>
  <si>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</si>
  <si>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</si>
  <si>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</si>
  <si>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차량비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</si>
  <si>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</si>
  <si>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</si>
  <si>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</si>
  <si>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사업비</t>
    <phoneticPr fontId="2" type="noConversion"/>
  </si>
  <si>
    <t>교육복지형사업</t>
    <phoneticPr fontId="2" type="noConversion"/>
  </si>
  <si>
    <t>노노케어운영비</t>
    <phoneticPr fontId="2" type="noConversion"/>
  </si>
  <si>
    <t>자원봉사활동비</t>
    <phoneticPr fontId="2" type="noConversion"/>
  </si>
  <si>
    <t>교육비</t>
    <phoneticPr fontId="2" type="noConversion"/>
  </si>
  <si>
    <t>직원직능개발비</t>
    <phoneticPr fontId="2" type="noConversion"/>
  </si>
  <si>
    <t>사회참여프로그램운영비</t>
    <phoneticPr fontId="2" type="noConversion"/>
  </si>
  <si>
    <t>홍보비</t>
    <phoneticPr fontId="2" type="noConversion"/>
  </si>
  <si>
    <t>노인일자리사업비</t>
    <phoneticPr fontId="2" type="noConversion"/>
  </si>
  <si>
    <t>보조금수입</t>
    <phoneticPr fontId="2" type="noConversion"/>
  </si>
  <si>
    <t>단위:천원</t>
    <phoneticPr fontId="2" type="noConversion"/>
  </si>
  <si>
    <t>총  계</t>
    <phoneticPr fontId="2" type="noConversion"/>
  </si>
  <si>
    <t>민간분야사업개발비</t>
    <phoneticPr fontId="2" type="noConversion"/>
  </si>
  <si>
    <t>노인일자리사업</t>
    <phoneticPr fontId="2" type="noConversion"/>
  </si>
  <si>
    <t>국고보조금(50)</t>
    <phoneticPr fontId="2" type="noConversion"/>
  </si>
  <si>
    <t>시보조금(70)</t>
    <phoneticPr fontId="2" type="noConversion"/>
  </si>
  <si>
    <t>도보조금(30)</t>
    <phoneticPr fontId="2" type="noConversion"/>
  </si>
  <si>
    <t>도보조금(10)</t>
    <phoneticPr fontId="2" type="noConversion"/>
  </si>
  <si>
    <t>시보조금(90)</t>
    <phoneticPr fontId="2" type="noConversion"/>
  </si>
  <si>
    <t>세 입</t>
  </si>
  <si>
    <t>세 출</t>
  </si>
  <si>
    <t>구 분</t>
  </si>
  <si>
    <t>예산액</t>
  </si>
  <si>
    <t>증 감</t>
  </si>
  <si>
    <t>합 계</t>
  </si>
  <si>
    <t>보조금수입</t>
  </si>
  <si>
    <t>인건비</t>
  </si>
  <si>
    <t>운영비</t>
  </si>
  <si>
    <t>사업매출</t>
    <phoneticPr fontId="2" type="noConversion"/>
  </si>
  <si>
    <t>후원금</t>
    <phoneticPr fontId="2" type="noConversion"/>
  </si>
  <si>
    <t>전년이월</t>
    <phoneticPr fontId="2" type="noConversion"/>
  </si>
  <si>
    <t>사업매출</t>
    <phoneticPr fontId="2" type="noConversion"/>
  </si>
  <si>
    <t>교육복지사업</t>
    <phoneticPr fontId="2" type="noConversion"/>
  </si>
  <si>
    <t>교육비</t>
    <phoneticPr fontId="2" type="noConversion"/>
  </si>
  <si>
    <t>노인일자리사업</t>
    <phoneticPr fontId="2" type="noConversion"/>
  </si>
  <si>
    <t xml:space="preserve"> 후원금</t>
    <phoneticPr fontId="2" type="noConversion"/>
  </si>
  <si>
    <t>도보조금(15)</t>
    <phoneticPr fontId="2" type="noConversion"/>
  </si>
  <si>
    <t>시보조금(35)</t>
    <phoneticPr fontId="2" type="noConversion"/>
  </si>
  <si>
    <t>2022년 예산</t>
    <phoneticPr fontId="2" type="noConversion"/>
  </si>
  <si>
    <t>2021년 예산</t>
    <phoneticPr fontId="2" type="noConversion"/>
  </si>
  <si>
    <t>구미시니어클럽   세입.세출 총괄표(2022년)</t>
    <phoneticPr fontId="2" type="noConversion"/>
  </si>
  <si>
    <t>2022년</t>
    <phoneticPr fontId="2" type="noConversion"/>
  </si>
  <si>
    <t>2021년</t>
    <phoneticPr fontId="2" type="noConversion"/>
  </si>
  <si>
    <t>독거노인돌봄방</t>
    <phoneticPr fontId="2" type="noConversion"/>
  </si>
  <si>
    <t>이심전심실버케어</t>
    <phoneticPr fontId="2" type="noConversion"/>
  </si>
  <si>
    <t>행복한노노케어</t>
    <phoneticPr fontId="2" type="noConversion"/>
  </si>
  <si>
    <t>마을노노케어</t>
    <phoneticPr fontId="2" type="noConversion"/>
  </si>
  <si>
    <t>문화재관리</t>
    <phoneticPr fontId="2" type="noConversion"/>
  </si>
  <si>
    <t>사서도우미</t>
    <phoneticPr fontId="2" type="noConversion"/>
  </si>
  <si>
    <t>스쿨존안전지킴이</t>
    <phoneticPr fontId="2" type="noConversion"/>
  </si>
  <si>
    <t>우리하천지킴이</t>
    <phoneticPr fontId="2" type="noConversion"/>
  </si>
  <si>
    <t>지역환경개선</t>
    <phoneticPr fontId="2" type="noConversion"/>
  </si>
  <si>
    <t>재활용동네마당</t>
    <phoneticPr fontId="2" type="noConversion"/>
  </si>
  <si>
    <t>마을공동체</t>
    <phoneticPr fontId="2" type="noConversion"/>
  </si>
  <si>
    <t>학교급식도우미</t>
    <phoneticPr fontId="2" type="noConversion"/>
  </si>
  <si>
    <t>교육시설도우미</t>
    <phoneticPr fontId="2" type="noConversion"/>
  </si>
  <si>
    <t>경로당깔끄미사업</t>
    <phoneticPr fontId="2" type="noConversion"/>
  </si>
  <si>
    <t>재활용수집</t>
    <phoneticPr fontId="2" type="noConversion"/>
  </si>
  <si>
    <t>재활용품판매가게</t>
    <phoneticPr fontId="2" type="noConversion"/>
  </si>
  <si>
    <t>깔끔이청소소독</t>
    <phoneticPr fontId="2" type="noConversion"/>
  </si>
  <si>
    <t>영농로컬푸드</t>
    <phoneticPr fontId="2" type="noConversion"/>
  </si>
  <si>
    <t>아리랑미용실</t>
    <phoneticPr fontId="2" type="noConversion"/>
  </si>
  <si>
    <t>구미문화생활학교</t>
    <phoneticPr fontId="2" type="noConversion"/>
  </si>
  <si>
    <t>아파트택배</t>
    <phoneticPr fontId="2" type="noConversion"/>
  </si>
  <si>
    <t>시니어서비스맨</t>
    <phoneticPr fontId="2" type="noConversion"/>
  </si>
  <si>
    <t>보육사회서비스</t>
    <phoneticPr fontId="2" type="noConversion"/>
  </si>
  <si>
    <t>복지시설지원</t>
    <phoneticPr fontId="2" type="noConversion"/>
  </si>
  <si>
    <t>시니어토지보상지원단</t>
    <phoneticPr fontId="2" type="noConversion"/>
  </si>
  <si>
    <t>우체국업무지원</t>
    <phoneticPr fontId="2" type="noConversion"/>
  </si>
  <si>
    <t>보육시설지원</t>
    <phoneticPr fontId="2" type="noConversion"/>
  </si>
  <si>
    <t>온종일돌봄지원</t>
    <phoneticPr fontId="2" type="noConversion"/>
  </si>
  <si>
    <t>전담인력인건비</t>
    <phoneticPr fontId="2" type="noConversion"/>
  </si>
  <si>
    <t>지역아동센터도우미</t>
    <phoneticPr fontId="2" type="noConversion"/>
  </si>
  <si>
    <t>구미시니어클럽  일반회계 세입.세출 총괄표(2022년)</t>
    <phoneticPr fontId="2" type="noConversion"/>
  </si>
  <si>
    <t>사업매출</t>
    <phoneticPr fontId="2" type="noConversion"/>
  </si>
  <si>
    <t>구미시니어클럽  노인일자리사업(보조금) 세입.세출 총괄표(2022년)</t>
    <phoneticPr fontId="2" type="noConversion"/>
  </si>
  <si>
    <t>시설비</t>
    <phoneticPr fontId="2" type="noConversion"/>
  </si>
  <si>
    <t>홍보비</t>
    <phoneticPr fontId="2" type="noConversion"/>
  </si>
  <si>
    <t>민간사업개발비</t>
    <phoneticPr fontId="2" type="noConversion"/>
  </si>
  <si>
    <t>직책보조비</t>
    <phoneticPr fontId="2" type="noConversion"/>
  </si>
  <si>
    <t>국민생활시설점검</t>
    <phoneticPr fontId="2" type="noConversion"/>
  </si>
  <si>
    <t xml:space="preserve"> 자문료</t>
    <phoneticPr fontId="2" type="noConversion"/>
  </si>
  <si>
    <r>
      <t>■ 총괄결산서</t>
    </r>
    <r>
      <rPr>
        <sz val="16"/>
        <color rgb="FF000000"/>
        <rFont val="굴림"/>
        <family val="3"/>
        <charset val="129"/>
      </rPr>
      <t>(2021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</si>
  <si>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t>2021년</t>
    <phoneticPr fontId="2" type="noConversion"/>
  </si>
  <si>
    <t>결산액</t>
    <phoneticPr fontId="2" type="noConversion"/>
  </si>
  <si>
    <t>예산액</t>
    <phoneticPr fontId="2" type="noConversion"/>
  </si>
  <si>
    <r>
      <t>■ 총괄예산서</t>
    </r>
    <r>
      <rPr>
        <sz val="16"/>
        <color rgb="FF000000"/>
        <rFont val="굴림"/>
        <family val="3"/>
        <charset val="129"/>
      </rPr>
      <t>(2022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</si>
  <si>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t>차년이월</t>
    <phoneticPr fontId="2" type="noConversion"/>
  </si>
  <si>
    <t>소식지 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</si>
</sst>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16"/>
      <color rgb="FF000000"/>
      <name val="굴림"/>
      <family val="3"/>
      <charset val="129"/>
    </font>
    <font>
      <sz val="8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1" fontId="3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left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41" fontId="0" fillId="0" borderId="0" xfId="1" applyFont="1" applyBorder="1" applyAlignment="1">
      <alignment vertical="center"/>
    </xf>
    <xf numFmtId="41" fontId="0" fillId="0" borderId="10" xfId="1" applyFont="1" applyBorder="1" applyAlignment="1">
      <alignment horizontal="center" vertical="center" wrapText="1"/>
    </xf>
    <xf numFmtId="41" fontId="0" fillId="0" borderId="9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0" xfId="1" applyFont="1" applyFill="1">
      <alignment vertical="center"/>
    </xf>
    <xf numFmtId="41" fontId="0" fillId="0" borderId="10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41" fontId="18" fillId="0" borderId="1" xfId="1" applyFont="1" applyBorder="1">
      <alignment vertical="center"/>
    </xf>
    <xf numFmtId="41" fontId="18" fillId="0" borderId="1" xfId="1" applyFont="1" applyFill="1" applyBorder="1">
      <alignment vertical="center"/>
    </xf>
    <xf numFmtId="41" fontId="18" fillId="0" borderId="1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41" fontId="0" fillId="0" borderId="14" xfId="1" applyFont="1" applyBorder="1">
      <alignment vertical="center"/>
    </xf>
    <xf numFmtId="41" fontId="0" fillId="0" borderId="14" xfId="1" applyFont="1" applyFill="1" applyBorder="1">
      <alignment vertical="center"/>
    </xf>
    <xf numFmtId="41" fontId="5" fillId="0" borderId="14" xfId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41" fontId="14" fillId="0" borderId="1" xfId="1" applyFont="1" applyFill="1" applyBorder="1" applyAlignment="1">
      <alignment horizontal="right" vertical="center" wrapText="1"/>
    </xf>
    <xf numFmtId="41" fontId="0" fillId="0" borderId="17" xfId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 wrapText="1"/>
    </xf>
    <xf numFmtId="41" fontId="18" fillId="0" borderId="0" xfId="1" applyFont="1" applyFill="1" applyBorder="1">
      <alignment vertical="center"/>
    </xf>
    <xf numFmtId="3" fontId="14" fillId="0" borderId="23" xfId="0" applyNumberFormat="1" applyFont="1" applyBorder="1" applyAlignment="1">
      <alignment horizontal="right" vertical="center" wrapText="1"/>
    </xf>
    <xf numFmtId="41" fontId="4" fillId="0" borderId="1" xfId="1" applyFont="1" applyBorder="1">
      <alignment vertical="center"/>
    </xf>
    <xf numFmtId="41" fontId="4" fillId="0" borderId="1" xfId="1" applyFont="1" applyFill="1" applyBorder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41" fontId="14" fillId="0" borderId="3" xfId="1" applyFont="1" applyFill="1" applyBorder="1" applyAlignment="1">
      <alignment horizontal="right" vertical="center" wrapText="1"/>
    </xf>
    <xf numFmtId="41" fontId="18" fillId="0" borderId="3" xfId="1" applyFont="1" applyFill="1" applyBorder="1">
      <alignment vertical="center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H14" sqref="H14:H23"/>
    </sheetView>
  </sheetViews>
  <sheetFormatPr defaultRowHeight="16.5" x14ac:dyDescent="0.3"/>
  <cols>
    <col min="1" max="1" width="11" style="9" bestFit="1" customWidth="1"/>
    <col min="2" max="2" width="11.875" style="9" customWidth="1"/>
    <col min="3" max="3" width="17.25" style="9" bestFit="1" customWidth="1"/>
    <col min="4" max="5" width="13.375" style="9" bestFit="1" customWidth="1"/>
    <col min="6" max="6" width="10.5" style="9" bestFit="1" customWidth="1"/>
    <col min="7" max="7" width="17.25" style="9" bestFit="1" customWidth="1"/>
    <col min="8" max="8" width="15.125" style="9" bestFit="1" customWidth="1"/>
    <col min="9" max="9" width="21.375" style="9" bestFit="1" customWidth="1"/>
    <col min="10" max="11" width="13.375" style="9" bestFit="1" customWidth="1"/>
    <col min="12" max="12" width="9.375" style="9" bestFit="1" customWidth="1"/>
  </cols>
  <sheetData>
    <row r="1" spans="1:12" ht="57" customHeight="1" x14ac:dyDescent="0.3">
      <c r="A1" s="54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56" t="s">
        <v>35</v>
      </c>
      <c r="L2" s="56"/>
    </row>
    <row r="3" spans="1:12" ht="23.25" customHeight="1" x14ac:dyDescent="0.3">
      <c r="A3" s="57" t="s">
        <v>0</v>
      </c>
      <c r="B3" s="58"/>
      <c r="C3" s="58"/>
      <c r="D3" s="58"/>
      <c r="E3" s="58"/>
      <c r="F3" s="59"/>
      <c r="G3" s="60" t="s">
        <v>5</v>
      </c>
      <c r="H3" s="58"/>
      <c r="I3" s="58"/>
      <c r="J3" s="58"/>
      <c r="K3" s="58"/>
      <c r="L3" s="61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63</v>
      </c>
      <c r="E4" s="3" t="s">
        <v>64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63</v>
      </c>
      <c r="K4" s="3" t="s">
        <v>64</v>
      </c>
      <c r="L4" s="3" t="s">
        <v>4</v>
      </c>
    </row>
    <row r="5" spans="1:12" ht="33" customHeight="1" x14ac:dyDescent="0.3">
      <c r="A5" s="64" t="s">
        <v>36</v>
      </c>
      <c r="B5" s="65"/>
      <c r="C5" s="66"/>
      <c r="D5" s="11">
        <f>SUM(D6:D10)</f>
        <v>350000</v>
      </c>
      <c r="E5" s="11">
        <f>SUM(E6:E10)</f>
        <v>310000</v>
      </c>
      <c r="F5" s="12">
        <f>D5-E5</f>
        <v>40000</v>
      </c>
      <c r="G5" s="64" t="s">
        <v>36</v>
      </c>
      <c r="H5" s="65"/>
      <c r="I5" s="66"/>
      <c r="J5" s="11">
        <f>J6+J24+J28</f>
        <v>350000</v>
      </c>
      <c r="K5" s="11">
        <f>K6+K24+K28</f>
        <v>310000</v>
      </c>
      <c r="L5" s="11">
        <f t="shared" ref="L5:L36" si="0">J5-K5</f>
        <v>40000</v>
      </c>
    </row>
    <row r="6" spans="1:12" x14ac:dyDescent="0.3">
      <c r="A6" s="6" t="s">
        <v>34</v>
      </c>
      <c r="B6" s="6" t="s">
        <v>34</v>
      </c>
      <c r="C6" s="6" t="s">
        <v>42</v>
      </c>
      <c r="D6" s="6">
        <v>35000</v>
      </c>
      <c r="E6" s="6">
        <v>31000</v>
      </c>
      <c r="F6" s="7">
        <f>D6-E6</f>
        <v>4000</v>
      </c>
      <c r="G6" s="8" t="s">
        <v>6</v>
      </c>
      <c r="H6" s="62"/>
      <c r="I6" s="63"/>
      <c r="J6" s="6">
        <f>J7+J13</f>
        <v>335782</v>
      </c>
      <c r="K6" s="6">
        <f>K7+K13</f>
        <v>300795</v>
      </c>
      <c r="L6" s="13">
        <f t="shared" si="0"/>
        <v>34987</v>
      </c>
    </row>
    <row r="7" spans="1:12" x14ac:dyDescent="0.3">
      <c r="A7" s="6"/>
      <c r="B7" s="6"/>
      <c r="C7" s="6" t="s">
        <v>43</v>
      </c>
      <c r="D7" s="6">
        <v>315000</v>
      </c>
      <c r="E7" s="6">
        <v>279000</v>
      </c>
      <c r="F7" s="7">
        <f>D7-E7</f>
        <v>36000</v>
      </c>
      <c r="G7" s="67"/>
      <c r="H7" s="6" t="s">
        <v>7</v>
      </c>
      <c r="I7" s="6"/>
      <c r="J7" s="6">
        <f>SUM(J8:J12)</f>
        <v>292756</v>
      </c>
      <c r="K7" s="6">
        <f>SUM(K8:K12)</f>
        <v>272845</v>
      </c>
      <c r="L7" s="13">
        <f t="shared" si="0"/>
        <v>19911</v>
      </c>
    </row>
    <row r="8" spans="1:12" x14ac:dyDescent="0.3">
      <c r="A8" s="6"/>
      <c r="B8" s="6"/>
      <c r="C8" s="6"/>
      <c r="D8" s="6"/>
      <c r="E8" s="6"/>
      <c r="F8" s="7"/>
      <c r="G8" s="68"/>
      <c r="H8" s="70"/>
      <c r="I8" s="6" t="s">
        <v>8</v>
      </c>
      <c r="J8" s="6">
        <v>211429</v>
      </c>
      <c r="K8" s="6">
        <v>201936</v>
      </c>
      <c r="L8" s="13">
        <f t="shared" si="0"/>
        <v>9493</v>
      </c>
    </row>
    <row r="9" spans="1:12" x14ac:dyDescent="0.3">
      <c r="A9" s="6"/>
      <c r="B9" s="6"/>
      <c r="C9" s="6"/>
      <c r="D9" s="6"/>
      <c r="E9" s="6"/>
      <c r="F9" s="7"/>
      <c r="G9" s="68"/>
      <c r="H9" s="71"/>
      <c r="I9" s="6" t="s">
        <v>9</v>
      </c>
      <c r="J9" s="6">
        <v>32663</v>
      </c>
      <c r="K9" s="6">
        <v>27873</v>
      </c>
      <c r="L9" s="13">
        <f t="shared" si="0"/>
        <v>4790</v>
      </c>
    </row>
    <row r="10" spans="1:12" x14ac:dyDescent="0.3">
      <c r="A10" s="6"/>
      <c r="B10" s="6"/>
      <c r="C10" s="6"/>
      <c r="D10" s="6"/>
      <c r="E10" s="6"/>
      <c r="F10" s="7"/>
      <c r="G10" s="68"/>
      <c r="H10" s="71"/>
      <c r="I10" s="6" t="s">
        <v>10</v>
      </c>
      <c r="J10" s="6">
        <v>25233</v>
      </c>
      <c r="K10" s="6">
        <v>23675</v>
      </c>
      <c r="L10" s="13">
        <f t="shared" si="0"/>
        <v>1558</v>
      </c>
    </row>
    <row r="11" spans="1:12" x14ac:dyDescent="0.3">
      <c r="A11" s="6"/>
      <c r="B11" s="6"/>
      <c r="C11" s="6"/>
      <c r="D11" s="6"/>
      <c r="E11" s="6"/>
      <c r="F11" s="7"/>
      <c r="G11" s="68"/>
      <c r="H11" s="71"/>
      <c r="I11" s="6" t="s">
        <v>11</v>
      </c>
      <c r="J11" s="6">
        <v>20341</v>
      </c>
      <c r="K11" s="6">
        <v>19151</v>
      </c>
      <c r="L11" s="13">
        <f t="shared" si="0"/>
        <v>1190</v>
      </c>
    </row>
    <row r="12" spans="1:12" x14ac:dyDescent="0.3">
      <c r="A12" s="6"/>
      <c r="B12" s="6"/>
      <c r="C12" s="6"/>
      <c r="D12" s="6"/>
      <c r="E12" s="6"/>
      <c r="F12" s="7"/>
      <c r="G12" s="68"/>
      <c r="H12" s="72"/>
      <c r="I12" s="6" t="s">
        <v>12</v>
      </c>
      <c r="J12" s="6">
        <v>3090</v>
      </c>
      <c r="K12" s="6">
        <v>210</v>
      </c>
      <c r="L12" s="13">
        <f t="shared" si="0"/>
        <v>2880</v>
      </c>
    </row>
    <row r="13" spans="1:12" x14ac:dyDescent="0.3">
      <c r="A13" s="6"/>
      <c r="B13" s="6"/>
      <c r="C13" s="6"/>
      <c r="D13" s="6"/>
      <c r="E13" s="6"/>
      <c r="F13" s="7"/>
      <c r="G13" s="68"/>
      <c r="H13" s="10" t="s">
        <v>13</v>
      </c>
      <c r="I13" s="6"/>
      <c r="J13" s="6">
        <f>SUM(J14:J23)</f>
        <v>43026</v>
      </c>
      <c r="K13" s="6">
        <f>SUM(K14:K23)</f>
        <v>27950</v>
      </c>
      <c r="L13" s="13">
        <f t="shared" si="0"/>
        <v>15076</v>
      </c>
    </row>
    <row r="14" spans="1:12" x14ac:dyDescent="0.3">
      <c r="A14" s="6"/>
      <c r="B14" s="6"/>
      <c r="C14" s="6"/>
      <c r="D14" s="6"/>
      <c r="E14" s="6"/>
      <c r="F14" s="7"/>
      <c r="G14" s="68"/>
      <c r="H14" s="70"/>
      <c r="I14" s="6" t="s">
        <v>14</v>
      </c>
      <c r="J14" s="6">
        <v>6160</v>
      </c>
      <c r="K14" s="6">
        <v>3200</v>
      </c>
      <c r="L14" s="13">
        <f t="shared" si="0"/>
        <v>2960</v>
      </c>
    </row>
    <row r="15" spans="1:12" x14ac:dyDescent="0.3">
      <c r="A15" s="6"/>
      <c r="B15" s="6"/>
      <c r="C15" s="6"/>
      <c r="D15" s="6"/>
      <c r="E15" s="6"/>
      <c r="F15" s="7"/>
      <c r="G15" s="68"/>
      <c r="H15" s="71"/>
      <c r="I15" s="6" t="s">
        <v>104</v>
      </c>
      <c r="J15" s="6">
        <v>2400</v>
      </c>
      <c r="K15" s="6"/>
      <c r="L15" s="13">
        <f t="shared" si="0"/>
        <v>2400</v>
      </c>
    </row>
    <row r="16" spans="1:12" x14ac:dyDescent="0.3">
      <c r="A16" s="6"/>
      <c r="B16" s="6"/>
      <c r="C16" s="6"/>
      <c r="D16" s="6"/>
      <c r="E16" s="6"/>
      <c r="F16" s="7"/>
      <c r="G16" s="68"/>
      <c r="H16" s="71"/>
      <c r="I16" s="6" t="s">
        <v>15</v>
      </c>
      <c r="J16" s="6">
        <v>1400</v>
      </c>
      <c r="K16" s="6">
        <v>840</v>
      </c>
      <c r="L16" s="13">
        <f t="shared" si="0"/>
        <v>560</v>
      </c>
    </row>
    <row r="17" spans="1:12" x14ac:dyDescent="0.3">
      <c r="A17" s="6"/>
      <c r="B17" s="6"/>
      <c r="C17" s="6"/>
      <c r="D17" s="6"/>
      <c r="E17" s="6"/>
      <c r="F17" s="7"/>
      <c r="G17" s="68"/>
      <c r="H17" s="71"/>
      <c r="I17" s="6" t="s">
        <v>106</v>
      </c>
      <c r="J17" s="6">
        <v>800</v>
      </c>
      <c r="K17" s="6"/>
      <c r="L17" s="13">
        <f t="shared" si="0"/>
        <v>800</v>
      </c>
    </row>
    <row r="18" spans="1:12" x14ac:dyDescent="0.3">
      <c r="A18" s="6"/>
      <c r="B18" s="6"/>
      <c r="C18" s="6"/>
      <c r="D18" s="6"/>
      <c r="E18" s="6"/>
      <c r="F18" s="7"/>
      <c r="G18" s="68"/>
      <c r="H18" s="71"/>
      <c r="I18" s="6" t="s">
        <v>16</v>
      </c>
      <c r="J18" s="6">
        <v>3600</v>
      </c>
      <c r="K18" s="6">
        <v>990</v>
      </c>
      <c r="L18" s="13">
        <f t="shared" si="0"/>
        <v>2610</v>
      </c>
    </row>
    <row r="19" spans="1:12" x14ac:dyDescent="0.3">
      <c r="A19" s="6"/>
      <c r="B19" s="6"/>
      <c r="C19" s="6"/>
      <c r="D19" s="6"/>
      <c r="E19" s="6"/>
      <c r="F19" s="7"/>
      <c r="G19" s="68"/>
      <c r="H19" s="71"/>
      <c r="I19" s="6" t="s">
        <v>17</v>
      </c>
      <c r="J19" s="6">
        <v>8324</v>
      </c>
      <c r="K19" s="6">
        <v>6364</v>
      </c>
      <c r="L19" s="13">
        <f t="shared" si="0"/>
        <v>1960</v>
      </c>
    </row>
    <row r="20" spans="1:12" x14ac:dyDescent="0.3">
      <c r="A20" s="6"/>
      <c r="B20" s="6"/>
      <c r="C20" s="6"/>
      <c r="D20" s="6"/>
      <c r="E20" s="6"/>
      <c r="F20" s="7"/>
      <c r="G20" s="68"/>
      <c r="H20" s="71"/>
      <c r="I20" s="6" t="s">
        <v>18</v>
      </c>
      <c r="J20" s="6">
        <v>7250</v>
      </c>
      <c r="K20" s="6">
        <v>5640</v>
      </c>
      <c r="L20" s="13">
        <f t="shared" si="0"/>
        <v>1610</v>
      </c>
    </row>
    <row r="21" spans="1:12" x14ac:dyDescent="0.3">
      <c r="A21" s="6"/>
      <c r="B21" s="6"/>
      <c r="C21" s="6"/>
      <c r="D21" s="6"/>
      <c r="E21" s="6"/>
      <c r="F21" s="7"/>
      <c r="G21" s="68"/>
      <c r="H21" s="71"/>
      <c r="I21" s="6" t="s">
        <v>19</v>
      </c>
      <c r="J21" s="6">
        <v>6692</v>
      </c>
      <c r="K21" s="6">
        <v>5416</v>
      </c>
      <c r="L21" s="13">
        <f t="shared" si="0"/>
        <v>1276</v>
      </c>
    </row>
    <row r="22" spans="1:12" x14ac:dyDescent="0.3">
      <c r="A22" s="6"/>
      <c r="B22" s="6"/>
      <c r="C22" s="6"/>
      <c r="D22" s="6"/>
      <c r="E22" s="6"/>
      <c r="F22" s="7"/>
      <c r="G22" s="68"/>
      <c r="H22" s="71"/>
      <c r="I22" s="6" t="s">
        <v>20</v>
      </c>
      <c r="J22" s="6">
        <v>4800</v>
      </c>
      <c r="K22" s="6">
        <v>4800</v>
      </c>
      <c r="L22" s="13">
        <f t="shared" si="0"/>
        <v>0</v>
      </c>
    </row>
    <row r="23" spans="1:12" x14ac:dyDescent="0.3">
      <c r="A23" s="6"/>
      <c r="B23" s="6"/>
      <c r="C23" s="6"/>
      <c r="D23" s="6"/>
      <c r="E23" s="6"/>
      <c r="F23" s="7"/>
      <c r="G23" s="69"/>
      <c r="H23" s="72"/>
      <c r="I23" s="6" t="s">
        <v>21</v>
      </c>
      <c r="J23" s="6">
        <v>1600</v>
      </c>
      <c r="K23" s="6">
        <v>700</v>
      </c>
      <c r="L23" s="13">
        <f t="shared" si="0"/>
        <v>900</v>
      </c>
    </row>
    <row r="24" spans="1:12" x14ac:dyDescent="0.3">
      <c r="A24" s="6"/>
      <c r="B24" s="6"/>
      <c r="C24" s="6"/>
      <c r="D24" s="6"/>
      <c r="E24" s="6"/>
      <c r="F24" s="7"/>
      <c r="G24" s="8" t="s">
        <v>22</v>
      </c>
      <c r="H24" s="62"/>
      <c r="I24" s="63"/>
      <c r="J24" s="6">
        <f>J25</f>
        <v>1988</v>
      </c>
      <c r="K24" s="6">
        <f>K25</f>
        <v>3985</v>
      </c>
      <c r="L24" s="13">
        <f t="shared" si="0"/>
        <v>-1997</v>
      </c>
    </row>
    <row r="25" spans="1:12" x14ac:dyDescent="0.3">
      <c r="A25" s="6"/>
      <c r="B25" s="6"/>
      <c r="C25" s="6"/>
      <c r="D25" s="6"/>
      <c r="E25" s="6"/>
      <c r="F25" s="7"/>
      <c r="G25" s="67"/>
      <c r="H25" s="6" t="s">
        <v>23</v>
      </c>
      <c r="I25" s="6"/>
      <c r="J25" s="6">
        <f>SUM(J26:J27)</f>
        <v>1988</v>
      </c>
      <c r="K25" s="6">
        <f>SUM(K26:K27)</f>
        <v>3985</v>
      </c>
      <c r="L25" s="13">
        <f t="shared" si="0"/>
        <v>-1997</v>
      </c>
    </row>
    <row r="26" spans="1:12" x14ac:dyDescent="0.3">
      <c r="A26" s="6"/>
      <c r="B26" s="6"/>
      <c r="C26" s="6"/>
      <c r="D26" s="6"/>
      <c r="E26" s="6"/>
      <c r="F26" s="7"/>
      <c r="G26" s="68"/>
      <c r="H26" s="70"/>
      <c r="I26" s="6" t="s">
        <v>23</v>
      </c>
      <c r="J26" s="6">
        <v>918</v>
      </c>
      <c r="K26" s="6">
        <v>600</v>
      </c>
      <c r="L26" s="13">
        <f t="shared" si="0"/>
        <v>318</v>
      </c>
    </row>
    <row r="27" spans="1:12" x14ac:dyDescent="0.3">
      <c r="A27" s="6"/>
      <c r="B27" s="6"/>
      <c r="C27" s="6"/>
      <c r="D27" s="6"/>
      <c r="E27" s="6"/>
      <c r="F27" s="7"/>
      <c r="G27" s="69"/>
      <c r="H27" s="72"/>
      <c r="I27" s="6" t="s">
        <v>24</v>
      </c>
      <c r="J27" s="6">
        <v>1070</v>
      </c>
      <c r="K27" s="6">
        <v>3385</v>
      </c>
      <c r="L27" s="13">
        <f t="shared" si="0"/>
        <v>-2315</v>
      </c>
    </row>
    <row r="28" spans="1:12" x14ac:dyDescent="0.3">
      <c r="A28" s="6"/>
      <c r="B28" s="6"/>
      <c r="C28" s="6"/>
      <c r="D28" s="6"/>
      <c r="E28" s="6"/>
      <c r="F28" s="7"/>
      <c r="G28" s="8" t="s">
        <v>25</v>
      </c>
      <c r="H28" s="62"/>
      <c r="I28" s="63"/>
      <c r="J28" s="6">
        <f>J29+J32+J35</f>
        <v>12230</v>
      </c>
      <c r="K28" s="6">
        <f>K29+K32+K35</f>
        <v>5220</v>
      </c>
      <c r="L28" s="13">
        <f t="shared" si="0"/>
        <v>7010</v>
      </c>
    </row>
    <row r="29" spans="1:12" x14ac:dyDescent="0.3">
      <c r="A29" s="6"/>
      <c r="B29" s="6"/>
      <c r="C29" s="6"/>
      <c r="D29" s="6"/>
      <c r="E29" s="6"/>
      <c r="F29" s="7"/>
      <c r="G29" s="67"/>
      <c r="H29" s="6" t="s">
        <v>26</v>
      </c>
      <c r="I29" s="6"/>
      <c r="J29" s="6">
        <f>SUM(J30:J31)</f>
        <v>2280</v>
      </c>
      <c r="K29" s="6">
        <f>SUM(K30:K31)</f>
        <v>2880</v>
      </c>
      <c r="L29" s="13">
        <f t="shared" si="0"/>
        <v>-600</v>
      </c>
    </row>
    <row r="30" spans="1:12" x14ac:dyDescent="0.3">
      <c r="A30" s="6"/>
      <c r="B30" s="6"/>
      <c r="C30" s="6"/>
      <c r="D30" s="6"/>
      <c r="E30" s="6"/>
      <c r="F30" s="7"/>
      <c r="G30" s="68"/>
      <c r="H30" s="70"/>
      <c r="I30" s="6" t="s">
        <v>27</v>
      </c>
      <c r="J30" s="6">
        <v>2280</v>
      </c>
      <c r="K30" s="6">
        <v>2880</v>
      </c>
      <c r="L30" s="13">
        <f t="shared" si="0"/>
        <v>-600</v>
      </c>
    </row>
    <row r="31" spans="1:12" x14ac:dyDescent="0.3">
      <c r="A31" s="6"/>
      <c r="B31" s="6"/>
      <c r="C31" s="6"/>
      <c r="D31" s="6"/>
      <c r="E31" s="6"/>
      <c r="F31" s="7"/>
      <c r="G31" s="68"/>
      <c r="H31" s="72"/>
      <c r="I31" s="6" t="s">
        <v>28</v>
      </c>
      <c r="J31" s="6">
        <v>0</v>
      </c>
      <c r="K31" s="6">
        <v>0</v>
      </c>
      <c r="L31" s="13">
        <f t="shared" si="0"/>
        <v>0</v>
      </c>
    </row>
    <row r="32" spans="1:12" x14ac:dyDescent="0.3">
      <c r="A32" s="6"/>
      <c r="B32" s="6"/>
      <c r="C32" s="6"/>
      <c r="D32" s="6"/>
      <c r="E32" s="6"/>
      <c r="F32" s="7"/>
      <c r="G32" s="68"/>
      <c r="H32" s="6" t="s">
        <v>29</v>
      </c>
      <c r="I32" s="6"/>
      <c r="J32" s="6">
        <f>SUM(J33:J34)</f>
        <v>6400</v>
      </c>
      <c r="K32" s="6">
        <f>SUM(K33:K34)</f>
        <v>2340</v>
      </c>
      <c r="L32" s="13">
        <f t="shared" si="0"/>
        <v>4060</v>
      </c>
    </row>
    <row r="33" spans="1:12" x14ac:dyDescent="0.3">
      <c r="A33" s="6"/>
      <c r="B33" s="6"/>
      <c r="C33" s="6"/>
      <c r="D33" s="6"/>
      <c r="E33" s="6"/>
      <c r="F33" s="7"/>
      <c r="G33" s="68"/>
      <c r="H33" s="70"/>
      <c r="I33" s="6" t="s">
        <v>30</v>
      </c>
      <c r="J33" s="6">
        <v>4000</v>
      </c>
      <c r="K33" s="6">
        <v>2340</v>
      </c>
      <c r="L33" s="13">
        <f t="shared" si="0"/>
        <v>1660</v>
      </c>
    </row>
    <row r="34" spans="1:12" x14ac:dyDescent="0.3">
      <c r="A34" s="6"/>
      <c r="B34" s="6"/>
      <c r="C34" s="6"/>
      <c r="D34" s="6"/>
      <c r="E34" s="6"/>
      <c r="F34" s="7"/>
      <c r="G34" s="68"/>
      <c r="H34" s="72"/>
      <c r="I34" s="6" t="s">
        <v>31</v>
      </c>
      <c r="J34" s="6">
        <v>2400</v>
      </c>
      <c r="K34" s="6">
        <v>0</v>
      </c>
      <c r="L34" s="13">
        <f t="shared" si="0"/>
        <v>2400</v>
      </c>
    </row>
    <row r="35" spans="1:12" x14ac:dyDescent="0.3">
      <c r="A35" s="6"/>
      <c r="B35" s="6"/>
      <c r="C35" s="6"/>
      <c r="D35" s="6"/>
      <c r="E35" s="6"/>
      <c r="F35" s="7"/>
      <c r="G35" s="68"/>
      <c r="H35" s="6" t="s">
        <v>32</v>
      </c>
      <c r="I35" s="6"/>
      <c r="J35" s="6">
        <f>J36</f>
        <v>3550</v>
      </c>
      <c r="K35" s="6">
        <f>K36</f>
        <v>0</v>
      </c>
      <c r="L35" s="13">
        <f t="shared" si="0"/>
        <v>3550</v>
      </c>
    </row>
    <row r="36" spans="1:12" x14ac:dyDescent="0.3">
      <c r="A36" s="6"/>
      <c r="B36" s="6"/>
      <c r="C36" s="6"/>
      <c r="D36" s="6"/>
      <c r="E36" s="6"/>
      <c r="F36" s="7"/>
      <c r="G36" s="69"/>
      <c r="H36" s="6"/>
      <c r="I36" s="6" t="s">
        <v>113</v>
      </c>
      <c r="J36" s="6">
        <v>3550</v>
      </c>
      <c r="K36" s="6">
        <v>0</v>
      </c>
      <c r="L36" s="13">
        <f t="shared" si="0"/>
        <v>3550</v>
      </c>
    </row>
  </sheetData>
  <mergeCells count="17">
    <mergeCell ref="G25:G27"/>
    <mergeCell ref="G29:G36"/>
    <mergeCell ref="H8:H12"/>
    <mergeCell ref="H26:H27"/>
    <mergeCell ref="H30:H31"/>
    <mergeCell ref="H33:H34"/>
    <mergeCell ref="H14:H23"/>
    <mergeCell ref="H24:I24"/>
    <mergeCell ref="H28:I28"/>
    <mergeCell ref="G7:G23"/>
    <mergeCell ref="A1:L1"/>
    <mergeCell ref="K2:L2"/>
    <mergeCell ref="A3:F3"/>
    <mergeCell ref="G3:L3"/>
    <mergeCell ref="H6:I6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I42" sqref="I42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5.875" style="9" customWidth="1"/>
    <col min="5" max="5" width="12.25" style="9" customWidth="1"/>
    <col min="6" max="6" width="16" style="9" customWidth="1"/>
    <col min="7" max="7" width="15.25" style="9" customWidth="1"/>
    <col min="8" max="8" width="18.375" style="9" customWidth="1"/>
    <col min="9" max="9" width="13.125" style="9" customWidth="1"/>
    <col min="10" max="10" width="13.625" style="24" customWidth="1"/>
    <col min="11" max="11" width="13.75" style="9" customWidth="1"/>
    <col min="12" max="12" width="12.75" style="9" customWidth="1"/>
  </cols>
  <sheetData>
    <row r="1" spans="1:12" ht="57" customHeight="1" x14ac:dyDescent="0.3">
      <c r="A1" s="54" t="s">
        <v>100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 x14ac:dyDescent="0.3">
      <c r="A2" s="1"/>
      <c r="B2" s="32"/>
      <c r="C2" s="32"/>
      <c r="D2" s="32"/>
      <c r="E2" s="32"/>
      <c r="F2" s="32"/>
      <c r="G2" s="32"/>
      <c r="H2" s="32"/>
      <c r="I2" s="32"/>
      <c r="J2" s="22"/>
      <c r="K2" s="56" t="s">
        <v>35</v>
      </c>
      <c r="L2" s="56"/>
    </row>
    <row r="3" spans="1:12" ht="23.25" customHeight="1" x14ac:dyDescent="0.3">
      <c r="A3" s="57" t="s">
        <v>0</v>
      </c>
      <c r="B3" s="58"/>
      <c r="C3" s="58"/>
      <c r="D3" s="58"/>
      <c r="E3" s="58"/>
      <c r="F3" s="59"/>
      <c r="G3" s="60" t="s">
        <v>5</v>
      </c>
      <c r="H3" s="58"/>
      <c r="I3" s="58"/>
      <c r="J3" s="58"/>
      <c r="K3" s="58"/>
      <c r="L3" s="61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63</v>
      </c>
      <c r="E4" s="3" t="s">
        <v>64</v>
      </c>
      <c r="F4" s="4" t="s">
        <v>4</v>
      </c>
      <c r="G4" s="33" t="s">
        <v>1</v>
      </c>
      <c r="H4" s="3" t="s">
        <v>2</v>
      </c>
      <c r="I4" s="3" t="s">
        <v>3</v>
      </c>
      <c r="J4" s="3" t="s">
        <v>63</v>
      </c>
      <c r="K4" s="3" t="s">
        <v>64</v>
      </c>
      <c r="L4" s="3" t="s">
        <v>4</v>
      </c>
    </row>
    <row r="5" spans="1:12" ht="33" customHeight="1" x14ac:dyDescent="0.3">
      <c r="A5" s="64" t="s">
        <v>36</v>
      </c>
      <c r="B5" s="65"/>
      <c r="C5" s="66"/>
      <c r="D5" s="11">
        <f>SUM(D6:D12)</f>
        <v>8117344</v>
      </c>
      <c r="E5" s="11">
        <f>SUM(E6:E12)</f>
        <v>7614692</v>
      </c>
      <c r="F5" s="12">
        <f>D5-E5</f>
        <v>502652</v>
      </c>
      <c r="G5" s="64" t="s">
        <v>36</v>
      </c>
      <c r="H5" s="65"/>
      <c r="I5" s="66"/>
      <c r="J5" s="11">
        <f>SUM(J6:J37)</f>
        <v>8117344</v>
      </c>
      <c r="K5" s="11">
        <f>SUM(K6:K37)</f>
        <v>7614692</v>
      </c>
      <c r="L5" s="11">
        <f>J5-K5</f>
        <v>502652</v>
      </c>
    </row>
    <row r="6" spans="1:12" x14ac:dyDescent="0.3">
      <c r="A6" s="6" t="s">
        <v>34</v>
      </c>
      <c r="B6" s="6" t="s">
        <v>39</v>
      </c>
      <c r="C6" s="6" t="s">
        <v>33</v>
      </c>
      <c r="D6" s="6">
        <v>4038672</v>
      </c>
      <c r="E6" s="6">
        <v>3807346</v>
      </c>
      <c r="F6" s="14">
        <f t="shared" ref="F6:F11" si="0">D6-E6</f>
        <v>231326</v>
      </c>
      <c r="G6" s="6" t="s">
        <v>38</v>
      </c>
      <c r="H6" s="6" t="s">
        <v>68</v>
      </c>
      <c r="I6" s="6"/>
      <c r="J6" s="23">
        <v>136800</v>
      </c>
      <c r="K6" s="23">
        <v>136800</v>
      </c>
      <c r="L6" s="13">
        <f t="shared" ref="L6:L38" si="1">J6-K6</f>
        <v>0</v>
      </c>
    </row>
    <row r="7" spans="1:12" x14ac:dyDescent="0.3">
      <c r="A7" s="70"/>
      <c r="B7" s="6" t="s">
        <v>61</v>
      </c>
      <c r="C7" s="6" t="s">
        <v>33</v>
      </c>
      <c r="D7" s="6">
        <v>1211602</v>
      </c>
      <c r="E7" s="6">
        <v>1142204</v>
      </c>
      <c r="F7" s="14">
        <f t="shared" si="0"/>
        <v>69398</v>
      </c>
      <c r="G7" s="73"/>
      <c r="H7" s="6" t="s">
        <v>69</v>
      </c>
      <c r="I7" s="6"/>
      <c r="J7" s="23">
        <v>441000</v>
      </c>
      <c r="K7" s="23">
        <v>425250</v>
      </c>
      <c r="L7" s="13">
        <f t="shared" si="1"/>
        <v>15750</v>
      </c>
    </row>
    <row r="8" spans="1:12" x14ac:dyDescent="0.3">
      <c r="A8" s="71"/>
      <c r="B8" s="6" t="s">
        <v>62</v>
      </c>
      <c r="C8" s="6" t="s">
        <v>33</v>
      </c>
      <c r="D8" s="6">
        <v>2827070</v>
      </c>
      <c r="E8" s="6">
        <v>2665142</v>
      </c>
      <c r="F8" s="14">
        <f t="shared" si="0"/>
        <v>161928</v>
      </c>
      <c r="G8" s="74"/>
      <c r="H8" s="6" t="s">
        <v>70</v>
      </c>
      <c r="I8" s="6"/>
      <c r="J8" s="23">
        <v>422100</v>
      </c>
      <c r="K8" s="23">
        <v>378000</v>
      </c>
      <c r="L8" s="13">
        <f t="shared" si="1"/>
        <v>44100</v>
      </c>
    </row>
    <row r="9" spans="1:12" x14ac:dyDescent="0.3">
      <c r="A9" s="71"/>
      <c r="B9" s="6" t="s">
        <v>41</v>
      </c>
      <c r="C9" s="6" t="s">
        <v>37</v>
      </c>
      <c r="D9" s="6">
        <v>12000</v>
      </c>
      <c r="E9" s="6"/>
      <c r="F9" s="14">
        <f t="shared" si="0"/>
        <v>12000</v>
      </c>
      <c r="G9" s="74"/>
      <c r="H9" s="6" t="s">
        <v>71</v>
      </c>
      <c r="I9" s="6"/>
      <c r="J9" s="23">
        <v>115200</v>
      </c>
      <c r="K9" s="23">
        <v>115200</v>
      </c>
      <c r="L9" s="13">
        <f t="shared" si="1"/>
        <v>0</v>
      </c>
    </row>
    <row r="10" spans="1:12" x14ac:dyDescent="0.3">
      <c r="A10" s="72"/>
      <c r="B10" s="6" t="s">
        <v>40</v>
      </c>
      <c r="C10" s="6" t="s">
        <v>37</v>
      </c>
      <c r="D10" s="6">
        <v>28000</v>
      </c>
      <c r="E10" s="6"/>
      <c r="F10" s="14">
        <f t="shared" si="0"/>
        <v>28000</v>
      </c>
      <c r="G10" s="74"/>
      <c r="H10" s="6" t="s">
        <v>97</v>
      </c>
      <c r="I10" s="6"/>
      <c r="J10" s="23">
        <v>252000</v>
      </c>
      <c r="K10" s="23">
        <v>315000</v>
      </c>
      <c r="L10" s="13">
        <f t="shared" si="1"/>
        <v>-63000</v>
      </c>
    </row>
    <row r="11" spans="1:12" x14ac:dyDescent="0.3">
      <c r="A11" s="6"/>
      <c r="B11" s="6"/>
      <c r="C11" s="6"/>
      <c r="D11" s="6"/>
      <c r="E11" s="6"/>
      <c r="F11" s="14">
        <f t="shared" si="0"/>
        <v>0</v>
      </c>
      <c r="G11" s="74"/>
      <c r="H11" s="6" t="s">
        <v>72</v>
      </c>
      <c r="I11" s="6"/>
      <c r="J11" s="23">
        <v>148050</v>
      </c>
      <c r="K11" s="23">
        <v>160650</v>
      </c>
      <c r="L11" s="13">
        <f t="shared" si="1"/>
        <v>-12600</v>
      </c>
    </row>
    <row r="12" spans="1:12" x14ac:dyDescent="0.3">
      <c r="A12" s="6"/>
      <c r="B12" s="6"/>
      <c r="C12" s="6"/>
      <c r="D12" s="6"/>
      <c r="E12" s="6"/>
      <c r="F12" s="14"/>
      <c r="G12" s="74"/>
      <c r="H12" s="6" t="s">
        <v>73</v>
      </c>
      <c r="I12" s="6"/>
      <c r="J12" s="23">
        <v>157500</v>
      </c>
      <c r="K12" s="23">
        <v>157500</v>
      </c>
      <c r="L12" s="13">
        <f t="shared" si="1"/>
        <v>0</v>
      </c>
    </row>
    <row r="13" spans="1:12" x14ac:dyDescent="0.3">
      <c r="A13" s="6"/>
      <c r="B13" s="6"/>
      <c r="C13" s="6"/>
      <c r="D13" s="6"/>
      <c r="E13" s="6"/>
      <c r="F13" s="6"/>
      <c r="G13" s="74"/>
      <c r="H13" s="6" t="s">
        <v>74</v>
      </c>
      <c r="I13" s="6"/>
      <c r="J13" s="23">
        <v>220500</v>
      </c>
      <c r="K13" s="23">
        <v>220500</v>
      </c>
      <c r="L13" s="13">
        <f t="shared" si="1"/>
        <v>0</v>
      </c>
    </row>
    <row r="14" spans="1:12" x14ac:dyDescent="0.3">
      <c r="A14" s="6"/>
      <c r="B14" s="6"/>
      <c r="C14" s="6"/>
      <c r="D14" s="6"/>
      <c r="E14" s="6"/>
      <c r="F14" s="6"/>
      <c r="G14" s="74"/>
      <c r="H14" s="6" t="s">
        <v>75</v>
      </c>
      <c r="I14" s="6"/>
      <c r="J14" s="23">
        <v>173250</v>
      </c>
      <c r="K14" s="23">
        <v>170100</v>
      </c>
      <c r="L14" s="13">
        <f t="shared" si="1"/>
        <v>3150</v>
      </c>
    </row>
    <row r="15" spans="1:12" x14ac:dyDescent="0.3">
      <c r="A15" s="6"/>
      <c r="B15" s="6"/>
      <c r="C15" s="6"/>
      <c r="D15" s="6"/>
      <c r="E15" s="6"/>
      <c r="F15" s="6"/>
      <c r="G15" s="74"/>
      <c r="H15" s="31" t="s">
        <v>76</v>
      </c>
      <c r="I15" s="6"/>
      <c r="J15" s="23">
        <v>1105650</v>
      </c>
      <c r="K15" s="23">
        <v>1449000</v>
      </c>
      <c r="L15" s="13">
        <f t="shared" si="1"/>
        <v>-343350</v>
      </c>
    </row>
    <row r="16" spans="1:12" x14ac:dyDescent="0.3">
      <c r="A16" s="6"/>
      <c r="B16" s="6"/>
      <c r="C16" s="6"/>
      <c r="D16" s="6"/>
      <c r="E16" s="6"/>
      <c r="F16" s="6"/>
      <c r="G16" s="74"/>
      <c r="H16" s="21" t="s">
        <v>77</v>
      </c>
      <c r="I16" s="6"/>
      <c r="J16" s="23">
        <v>113400</v>
      </c>
      <c r="K16" s="23">
        <v>107100</v>
      </c>
      <c r="L16" s="13">
        <f t="shared" si="1"/>
        <v>6300</v>
      </c>
    </row>
    <row r="17" spans="1:12" x14ac:dyDescent="0.3">
      <c r="A17" s="6"/>
      <c r="B17" s="6"/>
      <c r="C17" s="6"/>
      <c r="D17" s="6"/>
      <c r="E17" s="6"/>
      <c r="F17" s="6"/>
      <c r="G17" s="74"/>
      <c r="H17" s="21" t="s">
        <v>78</v>
      </c>
      <c r="I17" s="6"/>
      <c r="J17" s="23">
        <v>0</v>
      </c>
      <c r="K17" s="23">
        <v>756000</v>
      </c>
      <c r="L17" s="13">
        <f t="shared" si="1"/>
        <v>-756000</v>
      </c>
    </row>
    <row r="18" spans="1:12" x14ac:dyDescent="0.3">
      <c r="A18" s="6"/>
      <c r="B18" s="6"/>
      <c r="C18" s="6"/>
      <c r="D18" s="6"/>
      <c r="E18" s="6"/>
      <c r="F18" s="6"/>
      <c r="G18" s="74"/>
      <c r="H18" s="25" t="s">
        <v>79</v>
      </c>
      <c r="I18" s="6"/>
      <c r="J18" s="23">
        <v>478800</v>
      </c>
      <c r="K18" s="23">
        <v>478800</v>
      </c>
      <c r="L18" s="13">
        <f t="shared" si="1"/>
        <v>0</v>
      </c>
    </row>
    <row r="19" spans="1:12" x14ac:dyDescent="0.3">
      <c r="A19" s="6"/>
      <c r="B19" s="6"/>
      <c r="C19" s="6"/>
      <c r="D19" s="6"/>
      <c r="E19" s="6"/>
      <c r="F19" s="6"/>
      <c r="G19" s="74"/>
      <c r="H19" s="6" t="s">
        <v>80</v>
      </c>
      <c r="I19" s="6"/>
      <c r="J19" s="23">
        <v>0</v>
      </c>
      <c r="K19" s="23">
        <v>63000</v>
      </c>
      <c r="L19" s="13">
        <f t="shared" si="1"/>
        <v>-63000</v>
      </c>
    </row>
    <row r="20" spans="1:12" x14ac:dyDescent="0.3">
      <c r="A20" s="6"/>
      <c r="B20" s="6"/>
      <c r="C20" s="6"/>
      <c r="D20" s="6"/>
      <c r="E20" s="6"/>
      <c r="F20" s="6"/>
      <c r="G20" s="74"/>
      <c r="H20" s="6" t="s">
        <v>81</v>
      </c>
      <c r="I20" s="6"/>
      <c r="J20" s="23">
        <v>1187550</v>
      </c>
      <c r="K20" s="23">
        <v>0</v>
      </c>
      <c r="L20" s="13">
        <f t="shared" si="1"/>
        <v>1187550</v>
      </c>
    </row>
    <row r="21" spans="1:12" x14ac:dyDescent="0.3">
      <c r="A21" s="6"/>
      <c r="B21" s="6"/>
      <c r="C21" s="6"/>
      <c r="D21" s="6"/>
      <c r="E21" s="6"/>
      <c r="F21" s="6"/>
      <c r="G21" s="74"/>
      <c r="H21" s="6" t="s">
        <v>82</v>
      </c>
      <c r="I21" s="6"/>
      <c r="J21" s="23">
        <v>144180</v>
      </c>
      <c r="K21" s="23">
        <v>160200</v>
      </c>
      <c r="L21" s="13">
        <f t="shared" si="1"/>
        <v>-16020</v>
      </c>
    </row>
    <row r="22" spans="1:12" x14ac:dyDescent="0.3">
      <c r="A22" s="6"/>
      <c r="B22" s="6"/>
      <c r="C22" s="6"/>
      <c r="D22" s="6"/>
      <c r="E22" s="6"/>
      <c r="F22" s="6"/>
      <c r="G22" s="74"/>
      <c r="H22" s="6" t="s">
        <v>83</v>
      </c>
      <c r="I22" s="6"/>
      <c r="J22" s="23">
        <v>21360</v>
      </c>
      <c r="K22" s="23">
        <v>21360</v>
      </c>
      <c r="L22" s="13">
        <f t="shared" si="1"/>
        <v>0</v>
      </c>
    </row>
    <row r="23" spans="1:12" x14ac:dyDescent="0.3">
      <c r="A23" s="6"/>
      <c r="B23" s="6"/>
      <c r="C23" s="6"/>
      <c r="D23" s="6"/>
      <c r="E23" s="6"/>
      <c r="F23" s="6"/>
      <c r="G23" s="74"/>
      <c r="H23" s="6" t="s">
        <v>84</v>
      </c>
      <c r="I23" s="6"/>
      <c r="J23" s="23">
        <v>58740</v>
      </c>
      <c r="K23" s="23">
        <v>48060</v>
      </c>
      <c r="L23" s="13">
        <f t="shared" si="1"/>
        <v>10680</v>
      </c>
    </row>
    <row r="24" spans="1:12" x14ac:dyDescent="0.3">
      <c r="A24" s="6"/>
      <c r="B24" s="6"/>
      <c r="C24" s="6"/>
      <c r="D24" s="6"/>
      <c r="E24" s="6"/>
      <c r="F24" s="6"/>
      <c r="G24" s="74"/>
      <c r="H24" s="6" t="s">
        <v>85</v>
      </c>
      <c r="I24" s="6"/>
      <c r="J24" s="23">
        <v>61410</v>
      </c>
      <c r="K24" s="23">
        <v>50730</v>
      </c>
      <c r="L24" s="13">
        <f t="shared" si="1"/>
        <v>10680</v>
      </c>
    </row>
    <row r="25" spans="1:12" x14ac:dyDescent="0.3">
      <c r="A25" s="6"/>
      <c r="B25" s="6"/>
      <c r="C25" s="6"/>
      <c r="D25" s="6"/>
      <c r="E25" s="6"/>
      <c r="F25" s="6"/>
      <c r="G25" s="74"/>
      <c r="H25" s="6" t="s">
        <v>86</v>
      </c>
      <c r="I25" s="6"/>
      <c r="J25" s="23">
        <v>29370</v>
      </c>
      <c r="K25" s="23">
        <v>26700</v>
      </c>
      <c r="L25" s="13">
        <f t="shared" si="1"/>
        <v>2670</v>
      </c>
    </row>
    <row r="26" spans="1:12" x14ac:dyDescent="0.3">
      <c r="A26" s="6"/>
      <c r="B26" s="6"/>
      <c r="C26" s="6"/>
      <c r="D26" s="6"/>
      <c r="E26" s="6"/>
      <c r="F26" s="6"/>
      <c r="G26" s="74"/>
      <c r="H26" s="6" t="s">
        <v>87</v>
      </c>
      <c r="I26" s="6"/>
      <c r="J26" s="23">
        <v>74760</v>
      </c>
      <c r="K26" s="23">
        <v>66750</v>
      </c>
      <c r="L26" s="13">
        <f t="shared" si="1"/>
        <v>8010</v>
      </c>
    </row>
    <row r="27" spans="1:12" x14ac:dyDescent="0.3">
      <c r="A27" s="6"/>
      <c r="B27" s="6"/>
      <c r="C27" s="6"/>
      <c r="D27" s="6"/>
      <c r="E27" s="6"/>
      <c r="F27" s="6"/>
      <c r="G27" s="74"/>
      <c r="H27" s="6" t="s">
        <v>88</v>
      </c>
      <c r="I27" s="6"/>
      <c r="J27" s="23">
        <v>18690</v>
      </c>
      <c r="K27" s="23">
        <v>21360</v>
      </c>
      <c r="L27" s="13">
        <f t="shared" si="1"/>
        <v>-2670</v>
      </c>
    </row>
    <row r="28" spans="1:12" x14ac:dyDescent="0.3">
      <c r="A28" s="6"/>
      <c r="B28" s="6"/>
      <c r="C28" s="6"/>
      <c r="D28" s="6"/>
      <c r="E28" s="6"/>
      <c r="F28" s="6"/>
      <c r="G28" s="74"/>
      <c r="H28" s="6" t="s">
        <v>89</v>
      </c>
      <c r="I28" s="6"/>
      <c r="J28" s="23">
        <v>0</v>
      </c>
      <c r="K28" s="23">
        <v>5340</v>
      </c>
      <c r="L28" s="13">
        <f t="shared" si="1"/>
        <v>-5340</v>
      </c>
    </row>
    <row r="29" spans="1:12" x14ac:dyDescent="0.3">
      <c r="A29" s="6"/>
      <c r="B29" s="6"/>
      <c r="C29" s="6"/>
      <c r="D29" s="6"/>
      <c r="E29" s="6"/>
      <c r="F29" s="6"/>
      <c r="G29" s="74"/>
      <c r="H29" s="23" t="s">
        <v>90</v>
      </c>
      <c r="I29" s="6"/>
      <c r="J29" s="23">
        <v>1586200</v>
      </c>
      <c r="K29" s="23">
        <v>1586000</v>
      </c>
      <c r="L29" s="13">
        <f t="shared" si="1"/>
        <v>200</v>
      </c>
    </row>
    <row r="30" spans="1:12" x14ac:dyDescent="0.3">
      <c r="A30" s="6"/>
      <c r="B30" s="6"/>
      <c r="C30" s="6"/>
      <c r="D30" s="6"/>
      <c r="E30" s="6"/>
      <c r="F30" s="6"/>
      <c r="G30" s="74"/>
      <c r="H30" s="23" t="s">
        <v>91</v>
      </c>
      <c r="I30" s="6"/>
      <c r="J30" s="23">
        <v>253792</v>
      </c>
      <c r="K30" s="23">
        <v>190320</v>
      </c>
      <c r="L30" s="13">
        <f t="shared" si="1"/>
        <v>63472</v>
      </c>
    </row>
    <row r="31" spans="1:12" x14ac:dyDescent="0.3">
      <c r="A31" s="6"/>
      <c r="B31" s="6"/>
      <c r="C31" s="6"/>
      <c r="D31" s="6"/>
      <c r="E31" s="6"/>
      <c r="F31" s="6"/>
      <c r="G31" s="74"/>
      <c r="H31" s="23" t="s">
        <v>92</v>
      </c>
      <c r="I31" s="6"/>
      <c r="J31" s="23">
        <v>0</v>
      </c>
      <c r="K31" s="23">
        <v>63440</v>
      </c>
      <c r="L31" s="13">
        <f t="shared" si="1"/>
        <v>-63440</v>
      </c>
    </row>
    <row r="32" spans="1:12" x14ac:dyDescent="0.3">
      <c r="A32" s="6"/>
      <c r="B32" s="6"/>
      <c r="C32" s="6"/>
      <c r="D32" s="6"/>
      <c r="E32" s="6"/>
      <c r="F32" s="6"/>
      <c r="G32" s="74"/>
      <c r="H32" s="23" t="s">
        <v>93</v>
      </c>
      <c r="I32" s="6"/>
      <c r="J32" s="23">
        <v>158620</v>
      </c>
      <c r="K32" s="23">
        <v>23790</v>
      </c>
      <c r="L32" s="13">
        <f t="shared" si="1"/>
        <v>134830</v>
      </c>
    </row>
    <row r="33" spans="1:12" x14ac:dyDescent="0.3">
      <c r="A33" s="6"/>
      <c r="B33" s="6"/>
      <c r="C33" s="6"/>
      <c r="D33" s="6"/>
      <c r="E33" s="6"/>
      <c r="F33" s="6"/>
      <c r="G33" s="74"/>
      <c r="H33" s="23" t="s">
        <v>94</v>
      </c>
      <c r="I33" s="6"/>
      <c r="J33" s="23">
        <v>0</v>
      </c>
      <c r="K33" s="23">
        <v>76128</v>
      </c>
      <c r="L33" s="13">
        <f t="shared" si="1"/>
        <v>-76128</v>
      </c>
    </row>
    <row r="34" spans="1:12" x14ac:dyDescent="0.3">
      <c r="A34" s="6"/>
      <c r="B34" s="6"/>
      <c r="C34" s="6"/>
      <c r="D34" s="6"/>
      <c r="E34" s="6"/>
      <c r="F34" s="6"/>
      <c r="G34" s="74"/>
      <c r="H34" s="23" t="s">
        <v>105</v>
      </c>
      <c r="I34" s="6"/>
      <c r="J34" s="23">
        <v>47586</v>
      </c>
      <c r="K34" s="23">
        <v>0</v>
      </c>
      <c r="L34" s="13">
        <f t="shared" si="1"/>
        <v>47586</v>
      </c>
    </row>
    <row r="35" spans="1:12" x14ac:dyDescent="0.3">
      <c r="A35" s="6"/>
      <c r="B35" s="6"/>
      <c r="C35" s="6"/>
      <c r="D35" s="6"/>
      <c r="E35" s="6"/>
      <c r="F35" s="6"/>
      <c r="G35" s="74"/>
      <c r="H35" s="23" t="s">
        <v>95</v>
      </c>
      <c r="I35" s="6"/>
      <c r="J35" s="23">
        <v>285516</v>
      </c>
      <c r="K35" s="23">
        <v>0</v>
      </c>
      <c r="L35" s="13">
        <f t="shared" si="1"/>
        <v>285516</v>
      </c>
    </row>
    <row r="36" spans="1:12" x14ac:dyDescent="0.3">
      <c r="A36" s="39"/>
      <c r="B36" s="39"/>
      <c r="C36" s="39"/>
      <c r="D36" s="39"/>
      <c r="E36" s="39"/>
      <c r="F36" s="39"/>
      <c r="G36" s="74"/>
      <c r="H36" s="40" t="s">
        <v>96</v>
      </c>
      <c r="I36" s="39"/>
      <c r="J36" s="40">
        <v>385320</v>
      </c>
      <c r="K36" s="40">
        <v>341614</v>
      </c>
      <c r="L36" s="41">
        <f t="shared" si="1"/>
        <v>43706</v>
      </c>
    </row>
    <row r="37" spans="1:12" x14ac:dyDescent="0.3">
      <c r="A37" s="39"/>
      <c r="B37" s="39"/>
      <c r="C37" s="39"/>
      <c r="D37" s="39"/>
      <c r="E37" s="39"/>
      <c r="F37" s="39"/>
      <c r="G37" s="45"/>
      <c r="H37" s="40" t="s">
        <v>103</v>
      </c>
      <c r="I37" s="39"/>
      <c r="J37" s="40">
        <v>40000</v>
      </c>
      <c r="K37" s="40"/>
      <c r="L37" s="41"/>
    </row>
    <row r="38" spans="1:12" ht="20.25" customHeight="1" x14ac:dyDescent="0.3">
      <c r="A38" s="6"/>
      <c r="B38" s="6"/>
      <c r="C38" s="6"/>
      <c r="D38" s="6"/>
      <c r="E38" s="6"/>
      <c r="F38" s="6"/>
      <c r="G38" s="6"/>
      <c r="H38" s="50" t="s">
        <v>99</v>
      </c>
      <c r="I38" s="49"/>
      <c r="J38" s="50">
        <v>865427</v>
      </c>
      <c r="K38" s="49">
        <v>943501</v>
      </c>
      <c r="L38" s="49">
        <f t="shared" si="1"/>
        <v>-78074</v>
      </c>
    </row>
  </sheetData>
  <mergeCells count="8">
    <mergeCell ref="A7:A10"/>
    <mergeCell ref="G7:G36"/>
    <mergeCell ref="A1:L1"/>
    <mergeCell ref="K2:L2"/>
    <mergeCell ref="A3:F3"/>
    <mergeCell ref="G3:L3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opLeftCell="A13" zoomScaleNormal="100" zoomScaleSheetLayoutView="100" workbookViewId="0">
      <selection activeCell="L25" sqref="L25"/>
    </sheetView>
  </sheetViews>
  <sheetFormatPr defaultRowHeight="16.5" x14ac:dyDescent="0.3"/>
  <cols>
    <col min="1" max="1" width="11.875" style="9" customWidth="1"/>
    <col min="2" max="2" width="15.875" style="9" customWidth="1"/>
    <col min="3" max="3" width="18.375" style="9" customWidth="1"/>
    <col min="4" max="4" width="14.875" style="9" bestFit="1" customWidth="1"/>
    <col min="5" max="5" width="12.25" style="9" customWidth="1"/>
    <col min="6" max="6" width="16" style="9" bestFit="1" customWidth="1"/>
    <col min="7" max="7" width="16" style="9" customWidth="1"/>
    <col min="8" max="8" width="15.25" style="9" customWidth="1"/>
    <col min="9" max="9" width="6.5" style="9" customWidth="1"/>
    <col min="10" max="10" width="12" style="9" customWidth="1"/>
    <col min="11" max="11" width="9" customWidth="1"/>
    <col min="12" max="12" width="14.625" bestFit="1" customWidth="1"/>
  </cols>
  <sheetData>
    <row r="1" spans="1:10" ht="57" customHeight="1" x14ac:dyDescent="0.3">
      <c r="A1" s="54" t="s">
        <v>65</v>
      </c>
      <c r="B1" s="54"/>
      <c r="C1" s="54"/>
      <c r="D1" s="54"/>
      <c r="E1" s="54"/>
      <c r="F1" s="54"/>
      <c r="G1" s="54"/>
      <c r="H1" s="54"/>
      <c r="I1" s="20"/>
      <c r="J1" s="20"/>
    </row>
    <row r="3" spans="1:10" ht="32.25" customHeight="1" x14ac:dyDescent="0.3">
      <c r="A3" s="75" t="s">
        <v>111</v>
      </c>
      <c r="B3" s="76"/>
      <c r="C3" s="76"/>
    </row>
    <row r="4" spans="1:10" ht="30.75" customHeight="1" x14ac:dyDescent="0.3">
      <c r="A4" s="77" t="s">
        <v>44</v>
      </c>
      <c r="B4" s="78"/>
      <c r="C4" s="78"/>
      <c r="D4" s="79"/>
      <c r="E4" s="77" t="s">
        <v>45</v>
      </c>
      <c r="F4" s="78"/>
      <c r="G4" s="78"/>
      <c r="H4" s="78"/>
    </row>
    <row r="5" spans="1:10" x14ac:dyDescent="0.3">
      <c r="A5" s="80" t="s">
        <v>46</v>
      </c>
      <c r="B5" s="15" t="s">
        <v>66</v>
      </c>
      <c r="C5" s="15" t="s">
        <v>67</v>
      </c>
      <c r="D5" s="80" t="s">
        <v>48</v>
      </c>
      <c r="E5" s="80" t="s">
        <v>46</v>
      </c>
      <c r="F5" s="15" t="s">
        <v>66</v>
      </c>
      <c r="G5" s="15" t="s">
        <v>67</v>
      </c>
      <c r="H5" s="80" t="s">
        <v>48</v>
      </c>
    </row>
    <row r="6" spans="1:10" x14ac:dyDescent="0.3">
      <c r="A6" s="81"/>
      <c r="B6" s="34" t="s">
        <v>47</v>
      </c>
      <c r="C6" s="34" t="s">
        <v>47</v>
      </c>
      <c r="D6" s="81"/>
      <c r="E6" s="81"/>
      <c r="F6" s="34" t="s">
        <v>47</v>
      </c>
      <c r="G6" s="34" t="s">
        <v>47</v>
      </c>
      <c r="H6" s="81"/>
    </row>
    <row r="7" spans="1:10" ht="24.95" customHeight="1" x14ac:dyDescent="0.3">
      <c r="A7" s="16" t="s">
        <v>49</v>
      </c>
      <c r="B7" s="17">
        <f>SUM(B8:B14)</f>
        <v>9365315691</v>
      </c>
      <c r="C7" s="17">
        <f>SUM(C8:C14)</f>
        <v>8897056887</v>
      </c>
      <c r="D7" s="17">
        <f>B7-C7</f>
        <v>468258804</v>
      </c>
      <c r="E7" s="16" t="s">
        <v>49</v>
      </c>
      <c r="F7" s="17">
        <f>SUM(F8:F17)</f>
        <v>9365315691</v>
      </c>
      <c r="G7" s="17">
        <f>SUM(G8:G17)</f>
        <v>8897056887</v>
      </c>
      <c r="H7" s="17">
        <f>F7-G7</f>
        <v>468258804</v>
      </c>
    </row>
    <row r="8" spans="1:10" ht="24.95" customHeight="1" x14ac:dyDescent="0.3">
      <c r="A8" s="18" t="s">
        <v>50</v>
      </c>
      <c r="B8" s="19">
        <v>350000000</v>
      </c>
      <c r="C8" s="19">
        <v>310000000</v>
      </c>
      <c r="D8" s="17">
        <f t="shared" ref="D8:D12" si="0">B8-C8</f>
        <v>40000000</v>
      </c>
      <c r="E8" s="18" t="s">
        <v>51</v>
      </c>
      <c r="F8" s="38">
        <v>292755810</v>
      </c>
      <c r="G8" s="38">
        <v>272845870</v>
      </c>
      <c r="H8" s="17">
        <f t="shared" ref="H8:H17" si="1">F8-G8</f>
        <v>19909940</v>
      </c>
    </row>
    <row r="9" spans="1:10" ht="24.95" customHeight="1" x14ac:dyDescent="0.3">
      <c r="A9" s="18" t="s">
        <v>33</v>
      </c>
      <c r="B9" s="19">
        <v>8077344000</v>
      </c>
      <c r="C9" s="19">
        <v>7614692000</v>
      </c>
      <c r="D9" s="17">
        <f t="shared" si="0"/>
        <v>462652000</v>
      </c>
      <c r="E9" s="18" t="s">
        <v>52</v>
      </c>
      <c r="F9" s="38">
        <v>43026190</v>
      </c>
      <c r="G9" s="38">
        <v>27949350</v>
      </c>
      <c r="H9" s="17">
        <f t="shared" si="1"/>
        <v>15076840</v>
      </c>
    </row>
    <row r="10" spans="1:10" ht="24.95" customHeight="1" x14ac:dyDescent="0.3">
      <c r="A10" s="18" t="s">
        <v>103</v>
      </c>
      <c r="B10" s="19">
        <v>40000000</v>
      </c>
      <c r="C10" s="19">
        <v>0</v>
      </c>
      <c r="D10" s="17">
        <f t="shared" si="0"/>
        <v>40000000</v>
      </c>
      <c r="E10" s="18" t="s">
        <v>101</v>
      </c>
      <c r="F10" s="38">
        <v>1988000</v>
      </c>
      <c r="G10" s="38">
        <v>3984780</v>
      </c>
      <c r="H10" s="17">
        <f t="shared" si="1"/>
        <v>-1996780</v>
      </c>
    </row>
    <row r="11" spans="1:10" ht="24.95" customHeight="1" x14ac:dyDescent="0.3">
      <c r="A11" s="18" t="s">
        <v>53</v>
      </c>
      <c r="B11" s="19">
        <v>865427000</v>
      </c>
      <c r="C11" s="19">
        <v>852395360</v>
      </c>
      <c r="D11" s="17">
        <f t="shared" si="0"/>
        <v>13031640</v>
      </c>
      <c r="E11" s="26" t="s">
        <v>57</v>
      </c>
      <c r="F11" s="43">
        <v>2280000</v>
      </c>
      <c r="G11" s="43">
        <v>2880000</v>
      </c>
      <c r="H11" s="17">
        <f t="shared" si="1"/>
        <v>-600000</v>
      </c>
    </row>
    <row r="12" spans="1:10" ht="24.95" customHeight="1" x14ac:dyDescent="0.3">
      <c r="A12" s="26" t="s">
        <v>54</v>
      </c>
      <c r="B12" s="27">
        <v>32544691</v>
      </c>
      <c r="C12" s="27">
        <v>28863357</v>
      </c>
      <c r="D12" s="42">
        <f t="shared" si="0"/>
        <v>3681334</v>
      </c>
      <c r="E12" s="37" t="s">
        <v>58</v>
      </c>
      <c r="F12" s="44">
        <v>6400000</v>
      </c>
      <c r="G12" s="44">
        <v>2340000</v>
      </c>
      <c r="H12" s="17">
        <f t="shared" si="1"/>
        <v>4060000</v>
      </c>
    </row>
    <row r="13" spans="1:10" ht="24.95" customHeight="1" x14ac:dyDescent="0.3">
      <c r="A13" s="30" t="s">
        <v>55</v>
      </c>
      <c r="B13" s="28"/>
      <c r="C13" s="28">
        <v>91106170</v>
      </c>
      <c r="D13" s="42">
        <f t="shared" ref="D13" si="2">B13-C13</f>
        <v>-91106170</v>
      </c>
      <c r="E13" s="37" t="s">
        <v>102</v>
      </c>
      <c r="F13" s="44">
        <v>3550000</v>
      </c>
      <c r="G13" s="44">
        <v>0</v>
      </c>
      <c r="H13" s="17">
        <f t="shared" si="1"/>
        <v>3550000</v>
      </c>
    </row>
    <row r="14" spans="1:10" ht="24" customHeight="1" x14ac:dyDescent="0.3">
      <c r="A14" s="30"/>
      <c r="B14" s="28"/>
      <c r="C14" s="28"/>
      <c r="D14" s="17"/>
      <c r="E14" s="28" t="s">
        <v>59</v>
      </c>
      <c r="F14" s="29">
        <v>8077344000</v>
      </c>
      <c r="G14" s="29">
        <v>7614692000</v>
      </c>
      <c r="H14" s="17">
        <f t="shared" si="1"/>
        <v>462652000</v>
      </c>
    </row>
    <row r="15" spans="1:10" ht="24" customHeight="1" x14ac:dyDescent="0.3">
      <c r="A15" s="30"/>
      <c r="B15" s="28"/>
      <c r="C15" s="28"/>
      <c r="D15" s="46"/>
      <c r="E15" s="28" t="s">
        <v>103</v>
      </c>
      <c r="F15" s="29">
        <v>40000000</v>
      </c>
      <c r="G15" s="47"/>
      <c r="H15" s="17">
        <f t="shared" si="1"/>
        <v>40000000</v>
      </c>
    </row>
    <row r="16" spans="1:10" ht="24" customHeight="1" x14ac:dyDescent="0.3">
      <c r="A16" s="36"/>
      <c r="B16" s="35"/>
      <c r="C16" s="35"/>
      <c r="D16" s="35"/>
      <c r="E16" s="37" t="s">
        <v>56</v>
      </c>
      <c r="F16" s="48">
        <v>865427000</v>
      </c>
      <c r="G16" s="19">
        <v>943501530</v>
      </c>
      <c r="H16" s="17">
        <f t="shared" si="1"/>
        <v>-78074530</v>
      </c>
    </row>
    <row r="17" spans="1:8" ht="22.5" customHeight="1" x14ac:dyDescent="0.3">
      <c r="A17" s="30"/>
      <c r="B17" s="28"/>
      <c r="C17" s="28"/>
      <c r="D17" s="28"/>
      <c r="E17" s="30" t="s">
        <v>60</v>
      </c>
      <c r="F17" s="28">
        <v>32544691</v>
      </c>
      <c r="G17" s="28">
        <v>28863357</v>
      </c>
      <c r="H17" s="17">
        <f t="shared" si="1"/>
        <v>3681334</v>
      </c>
    </row>
    <row r="19" spans="1:8" ht="26.25" x14ac:dyDescent="0.3">
      <c r="A19" s="75" t="s">
        <v>107</v>
      </c>
      <c r="B19" s="76"/>
      <c r="C19" s="76"/>
    </row>
    <row r="20" spans="1:8" ht="24.95" customHeight="1" x14ac:dyDescent="0.3">
      <c r="A20" s="77" t="s">
        <v>44</v>
      </c>
      <c r="B20" s="78"/>
      <c r="C20" s="78"/>
      <c r="D20" s="79"/>
      <c r="E20" s="77" t="s">
        <v>45</v>
      </c>
      <c r="F20" s="78"/>
      <c r="G20" s="78"/>
      <c r="H20" s="78"/>
    </row>
    <row r="21" spans="1:8" ht="24.95" customHeight="1" x14ac:dyDescent="0.3">
      <c r="A21" s="80" t="s">
        <v>46</v>
      </c>
      <c r="B21" s="15" t="s">
        <v>108</v>
      </c>
      <c r="C21" s="15" t="s">
        <v>67</v>
      </c>
      <c r="D21" s="80" t="s">
        <v>48</v>
      </c>
      <c r="E21" s="80" t="s">
        <v>46</v>
      </c>
      <c r="F21" s="15" t="s">
        <v>108</v>
      </c>
      <c r="G21" s="15" t="s">
        <v>67</v>
      </c>
      <c r="H21" s="80" t="s">
        <v>48</v>
      </c>
    </row>
    <row r="22" spans="1:8" ht="24.95" customHeight="1" x14ac:dyDescent="0.3">
      <c r="A22" s="81"/>
      <c r="B22" s="51" t="s">
        <v>110</v>
      </c>
      <c r="C22" s="51" t="s">
        <v>109</v>
      </c>
      <c r="D22" s="81"/>
      <c r="E22" s="81"/>
      <c r="F22" s="51" t="s">
        <v>110</v>
      </c>
      <c r="G22" s="51" t="s">
        <v>109</v>
      </c>
      <c r="H22" s="81"/>
    </row>
    <row r="23" spans="1:8" ht="24.95" customHeight="1" x14ac:dyDescent="0.3">
      <c r="A23" s="16" t="s">
        <v>49</v>
      </c>
      <c r="B23" s="17">
        <f>SUM(B24:B30)</f>
        <v>8897056887</v>
      </c>
      <c r="C23" s="17">
        <f>SUM(C24:C30)</f>
        <v>8842694592</v>
      </c>
      <c r="D23" s="17">
        <f>B23-C23</f>
        <v>54362295</v>
      </c>
      <c r="E23" s="16" t="s">
        <v>49</v>
      </c>
      <c r="F23" s="17">
        <f>SUM(F24:F34)</f>
        <v>8897056887</v>
      </c>
      <c r="G23" s="17">
        <f>SUM(G24:G34)</f>
        <v>8842694592</v>
      </c>
      <c r="H23" s="17">
        <f>F23-G23</f>
        <v>54362295</v>
      </c>
    </row>
    <row r="24" spans="1:8" ht="24.95" customHeight="1" x14ac:dyDescent="0.3">
      <c r="A24" s="18" t="s">
        <v>50</v>
      </c>
      <c r="B24" s="19">
        <v>310000000</v>
      </c>
      <c r="C24" s="38">
        <v>310000000</v>
      </c>
      <c r="D24" s="17">
        <f t="shared" ref="D24:D29" si="3">B24-C24</f>
        <v>0</v>
      </c>
      <c r="E24" s="18" t="s">
        <v>51</v>
      </c>
      <c r="F24" s="38">
        <v>272845870</v>
      </c>
      <c r="G24" s="38">
        <v>272845870</v>
      </c>
      <c r="H24" s="17">
        <f t="shared" ref="H24:H34" si="4">F24-G24</f>
        <v>0</v>
      </c>
    </row>
    <row r="25" spans="1:8" ht="24.95" customHeight="1" x14ac:dyDescent="0.3">
      <c r="A25" s="18" t="s">
        <v>33</v>
      </c>
      <c r="B25" s="19">
        <v>7614692000</v>
      </c>
      <c r="C25" s="38">
        <v>7603138086</v>
      </c>
      <c r="D25" s="17">
        <f t="shared" si="3"/>
        <v>11553914</v>
      </c>
      <c r="E25" s="18" t="s">
        <v>52</v>
      </c>
      <c r="F25" s="38">
        <v>27949350</v>
      </c>
      <c r="G25" s="38">
        <v>27949350</v>
      </c>
      <c r="H25" s="17">
        <f t="shared" si="4"/>
        <v>0</v>
      </c>
    </row>
    <row r="26" spans="1:8" ht="24.95" customHeight="1" x14ac:dyDescent="0.3">
      <c r="A26" s="18" t="s">
        <v>103</v>
      </c>
      <c r="B26" s="19">
        <v>0</v>
      </c>
      <c r="C26" s="38">
        <v>0</v>
      </c>
      <c r="D26" s="17">
        <f t="shared" si="3"/>
        <v>0</v>
      </c>
      <c r="E26" s="18" t="s">
        <v>23</v>
      </c>
      <c r="F26" s="38">
        <v>3984780</v>
      </c>
      <c r="G26" s="38">
        <v>3984780</v>
      </c>
      <c r="H26" s="17">
        <f t="shared" si="4"/>
        <v>0</v>
      </c>
    </row>
    <row r="27" spans="1:8" ht="24.95" customHeight="1" x14ac:dyDescent="0.3">
      <c r="A27" s="18" t="s">
        <v>53</v>
      </c>
      <c r="B27" s="19">
        <v>852395360</v>
      </c>
      <c r="C27" s="38">
        <v>815179260</v>
      </c>
      <c r="D27" s="17">
        <f t="shared" si="3"/>
        <v>37216100</v>
      </c>
      <c r="E27" s="26" t="s">
        <v>57</v>
      </c>
      <c r="F27" s="43">
        <v>2880000</v>
      </c>
      <c r="G27" s="43">
        <v>2880000</v>
      </c>
      <c r="H27" s="17">
        <f t="shared" si="4"/>
        <v>0</v>
      </c>
    </row>
    <row r="28" spans="1:8" ht="24.95" customHeight="1" x14ac:dyDescent="0.3">
      <c r="A28" s="26" t="s">
        <v>54</v>
      </c>
      <c r="B28" s="27">
        <v>28863357</v>
      </c>
      <c r="C28" s="43">
        <v>22498504</v>
      </c>
      <c r="D28" s="42">
        <f t="shared" si="3"/>
        <v>6364853</v>
      </c>
      <c r="E28" s="37" t="s">
        <v>29</v>
      </c>
      <c r="F28" s="44">
        <v>2340000</v>
      </c>
      <c r="G28" s="44">
        <v>2340000</v>
      </c>
      <c r="H28" s="17">
        <f t="shared" si="4"/>
        <v>0</v>
      </c>
    </row>
    <row r="29" spans="1:8" ht="24.95" customHeight="1" x14ac:dyDescent="0.3">
      <c r="A29" s="30" t="s">
        <v>55</v>
      </c>
      <c r="B29" s="28">
        <v>91106170</v>
      </c>
      <c r="C29" s="28">
        <v>91878742</v>
      </c>
      <c r="D29" s="42">
        <f t="shared" si="3"/>
        <v>-772572</v>
      </c>
      <c r="E29" s="37" t="s">
        <v>32</v>
      </c>
      <c r="F29" s="44">
        <v>0</v>
      </c>
      <c r="G29" s="52">
        <v>0</v>
      </c>
      <c r="H29" s="17">
        <f t="shared" si="4"/>
        <v>0</v>
      </c>
    </row>
    <row r="30" spans="1:8" ht="24.95" customHeight="1" x14ac:dyDescent="0.3">
      <c r="A30" s="30"/>
      <c r="B30" s="28"/>
      <c r="C30" s="28"/>
      <c r="D30" s="17"/>
      <c r="E30" s="28" t="s">
        <v>38</v>
      </c>
      <c r="F30" s="29">
        <v>7614692000</v>
      </c>
      <c r="G30" s="53">
        <v>7603138086</v>
      </c>
      <c r="H30" s="17">
        <f t="shared" si="4"/>
        <v>11553914</v>
      </c>
    </row>
    <row r="31" spans="1:8" ht="24.95" customHeight="1" x14ac:dyDescent="0.3">
      <c r="A31" s="30"/>
      <c r="B31" s="28"/>
      <c r="C31" s="28"/>
      <c r="D31" s="46"/>
      <c r="E31" s="28" t="s">
        <v>103</v>
      </c>
      <c r="F31" s="29">
        <v>0</v>
      </c>
      <c r="G31" s="47">
        <v>0</v>
      </c>
      <c r="H31" s="17">
        <f t="shared" si="4"/>
        <v>0</v>
      </c>
    </row>
    <row r="32" spans="1:8" ht="24.95" customHeight="1" x14ac:dyDescent="0.3">
      <c r="A32" s="36"/>
      <c r="B32" s="35"/>
      <c r="C32" s="35"/>
      <c r="D32" s="35"/>
      <c r="E32" s="37" t="s">
        <v>53</v>
      </c>
      <c r="F32" s="48">
        <v>943501530</v>
      </c>
      <c r="G32" s="38">
        <v>778419218</v>
      </c>
      <c r="H32" s="17">
        <f t="shared" si="4"/>
        <v>165082312</v>
      </c>
    </row>
    <row r="33" spans="1:8" ht="24.95" customHeight="1" x14ac:dyDescent="0.3">
      <c r="A33" s="36"/>
      <c r="B33" s="35"/>
      <c r="C33" s="35"/>
      <c r="D33" s="35"/>
      <c r="E33" s="30" t="s">
        <v>60</v>
      </c>
      <c r="F33" s="28">
        <v>28863357</v>
      </c>
      <c r="G33" s="29">
        <v>18817170</v>
      </c>
      <c r="H33" s="17">
        <f t="shared" ref="H33" si="5">F33-G33</f>
        <v>10046187</v>
      </c>
    </row>
    <row r="34" spans="1:8" ht="24.95" customHeight="1" x14ac:dyDescent="0.3">
      <c r="A34" s="30"/>
      <c r="B34" s="28"/>
      <c r="C34" s="28"/>
      <c r="D34" s="28"/>
      <c r="E34" s="30" t="s">
        <v>112</v>
      </c>
      <c r="F34" s="28"/>
      <c r="G34" s="29">
        <v>132320118</v>
      </c>
      <c r="H34" s="17">
        <f t="shared" si="4"/>
        <v>-132320118</v>
      </c>
    </row>
  </sheetData>
  <mergeCells count="15">
    <mergeCell ref="A1:H1"/>
    <mergeCell ref="E4:H4"/>
    <mergeCell ref="A3:C3"/>
    <mergeCell ref="A4:D4"/>
    <mergeCell ref="A5:A6"/>
    <mergeCell ref="D5:D6"/>
    <mergeCell ref="E5:E6"/>
    <mergeCell ref="H5:H6"/>
    <mergeCell ref="A19:C19"/>
    <mergeCell ref="A20:D20"/>
    <mergeCell ref="E20:H20"/>
    <mergeCell ref="A21:A22"/>
    <mergeCell ref="D21:D22"/>
    <mergeCell ref="E21:E22"/>
    <mergeCell ref="H21:H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8" max="3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2022년일반회계</vt:lpstr>
      <vt:lpstr>2022년노인일자리  )</vt:lpstr>
      <vt:lpstr>2022년총괄예결산 (2)</vt:lpstr>
      <vt:lpstr>'2022년노인일자리  )'!Print_Area</vt:lpstr>
      <vt:lpstr>'2022년총괄예결산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home</cp:lastModifiedBy>
  <cp:lastPrinted>2022-02-15T07:58:09Z</cp:lastPrinted>
  <dcterms:created xsi:type="dcterms:W3CDTF">2018-12-27T06:17:42Z</dcterms:created>
  <dcterms:modified xsi:type="dcterms:W3CDTF">2022-02-15T07:58:26Z</dcterms:modified>
</cp:coreProperties>
</file>