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235" windowHeight="6870" tabRatio="633" activeTab="1"/>
  </bookViews>
  <sheets>
    <sheet name="2024년일반회계" sheetId="4" r:id="rId1"/>
    <sheet name="2024년노인일자리  )" sheetId="13" r:id="rId2"/>
    <sheet name="2024년총괄예결산 (2)" sheetId="15" r:id="rId3"/>
  </sheets>
  <definedNames>
    <definedName name="_xlnm.Print_Area" localSheetId="1">'2024년노인일자리  )'!$A$1:$L$40</definedName>
    <definedName name="_xlnm.Print_Area" localSheetId="2">'2024년총괄예결산 (2)'!$A$1:$H$33</definedName>
  </definedNames>
  <calcPr calcId="144525"/>
</workbook>
</file>

<file path=xl/calcChain.xml><?xml version="1.0" encoding="utf-8"?>
<calcChain xmlns="http://schemas.openxmlformats.org/spreadsheetml/2006/main">
  <c r="H14" i="15" l="1"/>
  <c r="H15" i="15"/>
  <c r="H12" i="15"/>
  <c r="H13" i="15"/>
  <c r="D14" i="15" l="1"/>
  <c r="F23" i="15" l="1"/>
  <c r="G23" i="15"/>
  <c r="H33" i="15"/>
  <c r="D30" i="15"/>
  <c r="B23" i="15"/>
  <c r="L40" i="13"/>
  <c r="L35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6" i="13"/>
  <c r="L37" i="13"/>
  <c r="L38" i="13"/>
  <c r="L39" i="13"/>
  <c r="L6" i="13"/>
  <c r="F7" i="13"/>
  <c r="F8" i="13"/>
  <c r="F9" i="13"/>
  <c r="F10" i="13"/>
  <c r="F11" i="13"/>
  <c r="F6" i="13"/>
  <c r="K5" i="4"/>
  <c r="J7" i="4"/>
  <c r="D8" i="15" l="1"/>
  <c r="D9" i="15"/>
  <c r="D10" i="15"/>
  <c r="D11" i="15"/>
  <c r="D12" i="15"/>
  <c r="D13" i="15"/>
  <c r="H29" i="15"/>
  <c r="H30" i="15"/>
  <c r="H31" i="15"/>
  <c r="H32" i="15"/>
  <c r="H28" i="15"/>
  <c r="D26" i="15"/>
  <c r="D27" i="15"/>
  <c r="D28" i="15"/>
  <c r="D29" i="15"/>
  <c r="D25" i="15"/>
  <c r="H9" i="15" l="1"/>
  <c r="H10" i="15"/>
  <c r="H11" i="15"/>
  <c r="H8" i="15"/>
  <c r="L8" i="4" l="1"/>
  <c r="L9" i="4"/>
  <c r="L10" i="4"/>
  <c r="L11" i="4"/>
  <c r="L12" i="4"/>
  <c r="L14" i="4"/>
  <c r="L15" i="4"/>
  <c r="L16" i="4"/>
  <c r="L17" i="4"/>
  <c r="L18" i="4"/>
  <c r="L19" i="4"/>
  <c r="L20" i="4"/>
  <c r="L21" i="4"/>
  <c r="L22" i="4"/>
  <c r="L23" i="4"/>
  <c r="L26" i="4"/>
  <c r="L27" i="4"/>
  <c r="L29" i="4"/>
  <c r="L30" i="4"/>
  <c r="L32" i="4"/>
  <c r="H27" i="15" l="1"/>
  <c r="H26" i="15"/>
  <c r="H25" i="15"/>
  <c r="H24" i="15"/>
  <c r="D24" i="15"/>
  <c r="C23" i="15"/>
  <c r="H23" i="15" l="1"/>
  <c r="D23" i="15"/>
  <c r="J28" i="4"/>
  <c r="K5" i="13" l="1"/>
  <c r="J5" i="13"/>
  <c r="L5" i="13" l="1"/>
  <c r="K31" i="4"/>
  <c r="K28" i="4"/>
  <c r="L28" i="4" s="1"/>
  <c r="K25" i="4"/>
  <c r="K13" i="4"/>
  <c r="J25" i="4" l="1"/>
  <c r="L25" i="4" s="1"/>
  <c r="J13" i="4"/>
  <c r="J31" i="4"/>
  <c r="L31" i="4" s="1"/>
  <c r="L13" i="4" l="1"/>
  <c r="J6" i="4"/>
  <c r="J24" i="4"/>
  <c r="J5" i="4" l="1"/>
  <c r="F7" i="15"/>
  <c r="C7" i="15"/>
  <c r="B7" i="15"/>
  <c r="G7" i="15"/>
  <c r="D7" i="15" l="1"/>
  <c r="H7" i="15"/>
  <c r="K7" i="4"/>
  <c r="K6" i="4" l="1"/>
  <c r="L6" i="4" s="1"/>
  <c r="L7" i="4"/>
  <c r="K24" i="4"/>
  <c r="L24" i="4" s="1"/>
  <c r="E5" i="13" l="1"/>
  <c r="D5" i="13"/>
  <c r="F5" i="13" s="1"/>
  <c r="F7" i="4" l="1"/>
  <c r="F6" i="4"/>
  <c r="E5" i="4" l="1"/>
  <c r="D5" i="4"/>
  <c r="F5" i="4" l="1"/>
  <c r="L5" i="4" l="1"/>
</calcChain>
</file>

<file path=xl/comments1.xml><?xml version="1.0" encoding="utf-8"?>
<comments xmlns="http://schemas.openxmlformats.org/spreadsheetml/2006/main">
  <authors>
    <author>server</author>
  </authors>
  <commentList>
    <comment ref="C7" authorId="0">
      <text>
        <r>
          <rPr>
            <b/>
            <sz val="9"/>
            <color indexed="81"/>
            <rFont val="돋움"/>
            <family val="3"/>
            <charset val="129"/>
          </rPr>
          <t>시보조금</t>
        </r>
        <r>
          <rPr>
            <b/>
            <sz val="9"/>
            <color indexed="81"/>
            <rFont val="Tahoma"/>
            <family val="2"/>
          </rPr>
          <t>90%+2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</text>
    </comment>
  </commentList>
</comments>
</file>

<file path=xl/sharedStrings.xml><?xml version="1.0" encoding="utf-8"?>
<sst xmlns="http://schemas.openxmlformats.org/spreadsheetml/2006/main" count="181" uniqueCount="118">
  <si>
    <t>세입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</si>
  <si>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</si>
  <si>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</si>
  <si>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</si>
  <si>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</t>
    <phoneticPr fontId="2" type="noConversion"/>
  </si>
  <si>
    <t>세출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</si>
  <si>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</si>
  <si>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</si>
  <si>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</si>
  <si>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</si>
  <si>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</si>
  <si>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퇴직적립및급여충당금</t>
    <phoneticPr fontId="2" type="noConversion"/>
  </si>
  <si>
    <t>기타후생경비</t>
    <phoneticPr fontId="2" type="noConversion"/>
  </si>
  <si>
    <t>운영비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</si>
  <si>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</si>
  <si>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</si>
  <si>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</si>
  <si>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</si>
  <si>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</si>
  <si>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</si>
  <si>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</si>
  <si>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차량비</t>
    <phoneticPr fontId="2" type="noConversion"/>
  </si>
  <si>
    <t>시설비</t>
    <phoneticPr fontId="2" type="noConversion"/>
  </si>
  <si>
    <t>사업비</t>
    <phoneticPr fontId="2" type="noConversion"/>
  </si>
  <si>
    <t>교육복지형사업</t>
    <phoneticPr fontId="2" type="noConversion"/>
  </si>
  <si>
    <t>노노케어운영비</t>
    <phoneticPr fontId="2" type="noConversion"/>
  </si>
  <si>
    <t>자원봉사활동비</t>
    <phoneticPr fontId="2" type="noConversion"/>
  </si>
  <si>
    <t>교육비</t>
    <phoneticPr fontId="2" type="noConversion"/>
  </si>
  <si>
    <t>직원직능개발비</t>
    <phoneticPr fontId="2" type="noConversion"/>
  </si>
  <si>
    <t>사회참여프로그램운영비</t>
    <phoneticPr fontId="2" type="noConversion"/>
  </si>
  <si>
    <t>홍보비</t>
    <phoneticPr fontId="2" type="noConversion"/>
  </si>
  <si>
    <t>노인일자리사업비</t>
    <phoneticPr fontId="2" type="noConversion"/>
  </si>
  <si>
    <t>보조금수입</t>
    <phoneticPr fontId="2" type="noConversion"/>
  </si>
  <si>
    <t>단위:천원</t>
    <phoneticPr fontId="2" type="noConversion"/>
  </si>
  <si>
    <t>총  계</t>
    <phoneticPr fontId="2" type="noConversion"/>
  </si>
  <si>
    <t>민간분야사업개발비</t>
    <phoneticPr fontId="2" type="noConversion"/>
  </si>
  <si>
    <t>노인일자리사업</t>
    <phoneticPr fontId="2" type="noConversion"/>
  </si>
  <si>
    <t>국고보조금(50)</t>
    <phoneticPr fontId="2" type="noConversion"/>
  </si>
  <si>
    <t>시보조금(70)</t>
    <phoneticPr fontId="2" type="noConversion"/>
  </si>
  <si>
    <t>도보조금(30)</t>
    <phoneticPr fontId="2" type="noConversion"/>
  </si>
  <si>
    <t>도보조금(10)</t>
    <phoneticPr fontId="2" type="noConversion"/>
  </si>
  <si>
    <t>시보조금(90)</t>
    <phoneticPr fontId="2" type="noConversion"/>
  </si>
  <si>
    <t>세 입</t>
  </si>
  <si>
    <t>세 출</t>
  </si>
  <si>
    <t>구 분</t>
  </si>
  <si>
    <t>예산액</t>
  </si>
  <si>
    <t>증 감</t>
  </si>
  <si>
    <t>합 계</t>
  </si>
  <si>
    <t>보조금수입</t>
  </si>
  <si>
    <t>인건비</t>
  </si>
  <si>
    <t>운영비</t>
  </si>
  <si>
    <t>사업매출</t>
    <phoneticPr fontId="2" type="noConversion"/>
  </si>
  <si>
    <t>후원금</t>
    <phoneticPr fontId="2" type="noConversion"/>
  </si>
  <si>
    <t>사업매출</t>
    <phoneticPr fontId="2" type="noConversion"/>
  </si>
  <si>
    <t>노인일자리사업</t>
    <phoneticPr fontId="2" type="noConversion"/>
  </si>
  <si>
    <t xml:space="preserve"> 후원금</t>
    <phoneticPr fontId="2" type="noConversion"/>
  </si>
  <si>
    <t>도보조금(15)</t>
    <phoneticPr fontId="2" type="noConversion"/>
  </si>
  <si>
    <t>시보조금(35)</t>
    <phoneticPr fontId="2" type="noConversion"/>
  </si>
  <si>
    <t>독거노인돌봄방</t>
    <phoneticPr fontId="2" type="noConversion"/>
  </si>
  <si>
    <t>이심전심실버케어</t>
    <phoneticPr fontId="2" type="noConversion"/>
  </si>
  <si>
    <t>행복한노노케어</t>
    <phoneticPr fontId="2" type="noConversion"/>
  </si>
  <si>
    <t>마을노노케어</t>
    <phoneticPr fontId="2" type="noConversion"/>
  </si>
  <si>
    <t>문화재관리</t>
    <phoneticPr fontId="2" type="noConversion"/>
  </si>
  <si>
    <t>사서도우미</t>
    <phoneticPr fontId="2" type="noConversion"/>
  </si>
  <si>
    <t>스쿨존안전지킴이</t>
    <phoneticPr fontId="2" type="noConversion"/>
  </si>
  <si>
    <t>우리하천지킴이</t>
    <phoneticPr fontId="2" type="noConversion"/>
  </si>
  <si>
    <t>지역환경개선</t>
    <phoneticPr fontId="2" type="noConversion"/>
  </si>
  <si>
    <t>재활용동네마당</t>
    <phoneticPr fontId="2" type="noConversion"/>
  </si>
  <si>
    <t>학교급식도우미</t>
    <phoneticPr fontId="2" type="noConversion"/>
  </si>
  <si>
    <t>경로당깔끄미사업</t>
    <phoneticPr fontId="2" type="noConversion"/>
  </si>
  <si>
    <t>재활용수집</t>
    <phoneticPr fontId="2" type="noConversion"/>
  </si>
  <si>
    <t>재활용품판매가게</t>
    <phoneticPr fontId="2" type="noConversion"/>
  </si>
  <si>
    <t>깔끔이청소소독</t>
    <phoneticPr fontId="2" type="noConversion"/>
  </si>
  <si>
    <t>영농로컬푸드</t>
    <phoneticPr fontId="2" type="noConversion"/>
  </si>
  <si>
    <t>아리랑미용실</t>
    <phoneticPr fontId="2" type="noConversion"/>
  </si>
  <si>
    <t>구미문화생활학교</t>
    <phoneticPr fontId="2" type="noConversion"/>
  </si>
  <si>
    <t>아파트택배</t>
    <phoneticPr fontId="2" type="noConversion"/>
  </si>
  <si>
    <t>보육사회서비스</t>
    <phoneticPr fontId="2" type="noConversion"/>
  </si>
  <si>
    <t>우체국업무지원</t>
    <phoneticPr fontId="2" type="noConversion"/>
  </si>
  <si>
    <t>온종일돌봄지원</t>
    <phoneticPr fontId="2" type="noConversion"/>
  </si>
  <si>
    <t>전담인력인건비</t>
    <phoneticPr fontId="2" type="noConversion"/>
  </si>
  <si>
    <t>사업매출</t>
    <phoneticPr fontId="2" type="noConversion"/>
  </si>
  <si>
    <t>시설비</t>
    <phoneticPr fontId="2" type="noConversion"/>
  </si>
  <si>
    <t>민간사업개발비</t>
    <phoneticPr fontId="2" type="noConversion"/>
  </si>
  <si>
    <t>직책보조비</t>
    <phoneticPr fontId="2" type="noConversion"/>
  </si>
  <si>
    <t>국민생활시설점검</t>
    <phoneticPr fontId="2" type="noConversion"/>
  </si>
  <si>
    <t xml:space="preserve"> 자문료</t>
    <phoneticPr fontId="2" type="noConversion"/>
  </si>
  <si>
    <t>결산액</t>
    <phoneticPr fontId="2" type="noConversion"/>
  </si>
  <si>
    <t>예산액</t>
    <phoneticPr fontId="2" type="noConversion"/>
  </si>
  <si>
    <t>2023년 예산</t>
    <phoneticPr fontId="2" type="noConversion"/>
  </si>
  <si>
    <t>버스차고지방역지원</t>
    <phoneticPr fontId="2" type="noConversion"/>
  </si>
  <si>
    <t>구미시니어클럽  일반회계 세입.세출 총괄표(2024년)</t>
    <phoneticPr fontId="2" type="noConversion"/>
  </si>
  <si>
    <t>2024년 예산</t>
    <phoneticPr fontId="2" type="noConversion"/>
  </si>
  <si>
    <t>홍보비</t>
    <phoneticPr fontId="2" type="noConversion"/>
  </si>
  <si>
    <t>전기차충전소관리지원</t>
    <phoneticPr fontId="2" type="noConversion"/>
  </si>
  <si>
    <t>공영주차장관리지원</t>
    <phoneticPr fontId="2" type="noConversion"/>
  </si>
  <si>
    <t>유치원서비스</t>
    <phoneticPr fontId="2" type="noConversion"/>
  </si>
  <si>
    <t>공공및복지시설지원</t>
    <phoneticPr fontId="2" type="noConversion"/>
  </si>
  <si>
    <t>마을공동체돌봄방</t>
    <phoneticPr fontId="2" type="noConversion"/>
  </si>
  <si>
    <t>초등학교돌봄사업단</t>
    <phoneticPr fontId="2" type="noConversion"/>
  </si>
  <si>
    <t>시니어전통시장매니저</t>
    <phoneticPr fontId="2" type="noConversion"/>
  </si>
  <si>
    <t>노인일자리안전모니터링</t>
    <phoneticPr fontId="2" type="noConversion"/>
  </si>
  <si>
    <r>
      <t>■ 총괄결산서</t>
    </r>
    <r>
      <rPr>
        <sz val="16"/>
        <color rgb="FF000000"/>
        <rFont val="굴림"/>
        <family val="3"/>
        <charset val="129"/>
      </rPr>
      <t>(2023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</si>
  <si>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t>2023년</t>
    <phoneticPr fontId="2" type="noConversion"/>
  </si>
  <si>
    <t>전년이월
(사업이월금)</t>
    <phoneticPr fontId="2" type="noConversion"/>
  </si>
  <si>
    <t>전년이월
(후원이월금)</t>
    <phoneticPr fontId="2" type="noConversion"/>
  </si>
  <si>
    <t>사업비</t>
    <phoneticPr fontId="2" type="noConversion"/>
  </si>
  <si>
    <t>차년이월
(사업이월금)</t>
    <phoneticPr fontId="2" type="noConversion"/>
  </si>
  <si>
    <t>차년이월
(후원이월금)</t>
    <phoneticPr fontId="2" type="noConversion"/>
  </si>
  <si>
    <t>2024년</t>
    <phoneticPr fontId="2" type="noConversion"/>
  </si>
  <si>
    <r>
      <t>■ 총괄예산서</t>
    </r>
    <r>
      <rPr>
        <sz val="16"/>
        <color rgb="FF000000"/>
        <rFont val="굴림"/>
        <family val="3"/>
        <charset val="129"/>
      </rPr>
      <t>(2024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</si>
  <si>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t>구미시니어클럽   세입.세출 총괄표(2024년 )</t>
    <phoneticPr fontId="2" type="noConversion"/>
  </si>
  <si>
    <t>2023년</t>
    <phoneticPr fontId="2" type="noConversion"/>
  </si>
  <si>
    <t>2023년</t>
    <phoneticPr fontId="2" type="noConversion"/>
  </si>
  <si>
    <t>전년이월
(사업이월금)</t>
    <phoneticPr fontId="2" type="noConversion"/>
  </si>
  <si>
    <t>전년이월
(후원이월금)</t>
    <phoneticPr fontId="2" type="noConversion"/>
  </si>
  <si>
    <t>사업비</t>
    <phoneticPr fontId="2" type="noConversion"/>
  </si>
  <si>
    <t>구미시니어클럽  노인일자리사업(보조금) 세입.세출 총괄표(2024년)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</si>
</sst>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16"/>
      <color rgb="FF000000"/>
      <name val="굴림"/>
      <family val="3"/>
      <charset val="129"/>
    </font>
    <font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41" fontId="3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3" xfId="1" applyFont="1" applyBorder="1">
      <alignment vertical="center"/>
    </xf>
    <xf numFmtId="41" fontId="0" fillId="0" borderId="0" xfId="1" applyFont="1">
      <alignment vertical="center"/>
    </xf>
    <xf numFmtId="41" fontId="0" fillId="0" borderId="10" xfId="1" applyFont="1" applyBorder="1" applyAlignment="1">
      <alignment horizontal="left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41" fontId="0" fillId="0" borderId="0" xfId="1" applyFont="1" applyBorder="1" applyAlignment="1">
      <alignment vertical="center"/>
    </xf>
    <xf numFmtId="41" fontId="0" fillId="0" borderId="10" xfId="1" applyFont="1" applyBorder="1" applyAlignment="1">
      <alignment horizontal="center" vertical="center" wrapText="1"/>
    </xf>
    <xf numFmtId="41" fontId="0" fillId="0" borderId="9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0" xfId="1" applyFont="1" applyFill="1">
      <alignment vertical="center"/>
    </xf>
    <xf numFmtId="41" fontId="0" fillId="0" borderId="10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41" fontId="18" fillId="0" borderId="1" xfId="1" applyFont="1" applyBorder="1">
      <alignment vertical="center"/>
    </xf>
    <xf numFmtId="41" fontId="18" fillId="0" borderId="1" xfId="1" applyFont="1" applyFill="1" applyBorder="1">
      <alignment vertical="center"/>
    </xf>
    <xf numFmtId="41" fontId="18" fillId="0" borderId="1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 wrapText="1"/>
    </xf>
    <xf numFmtId="41" fontId="0" fillId="0" borderId="14" xfId="1" applyFont="1" applyBorder="1">
      <alignment vertical="center"/>
    </xf>
    <xf numFmtId="41" fontId="0" fillId="0" borderId="14" xfId="1" applyFont="1" applyFill="1" applyBorder="1">
      <alignment vertical="center"/>
    </xf>
    <xf numFmtId="3" fontId="14" fillId="0" borderId="22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41" fontId="4" fillId="4" borderId="1" xfId="1" applyFont="1" applyFill="1" applyBorder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3" fontId="14" fillId="0" borderId="23" xfId="0" applyNumberFormat="1" applyFont="1" applyFill="1" applyBorder="1" applyAlignment="1">
      <alignment horizontal="right" vertical="center" wrapText="1"/>
    </xf>
    <xf numFmtId="3" fontId="12" fillId="0" borderId="18" xfId="0" applyNumberFormat="1" applyFont="1" applyFill="1" applyBorder="1" applyAlignment="1">
      <alignment horizontal="righ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41" fontId="18" fillId="0" borderId="1" xfId="1" applyFont="1" applyFill="1" applyBorder="1" applyAlignment="1">
      <alignment horizontal="center" vertical="center"/>
    </xf>
    <xf numFmtId="41" fontId="18" fillId="0" borderId="1" xfId="1" applyFont="1" applyBorder="1" applyAlignment="1">
      <alignment horizontal="center" vertical="center" wrapText="1"/>
    </xf>
    <xf numFmtId="41" fontId="18" fillId="0" borderId="1" xfId="1" applyFont="1" applyFill="1" applyBorder="1" applyAlignment="1">
      <alignment horizontal="center" vertical="center" wrapText="1"/>
    </xf>
    <xf numFmtId="41" fontId="18" fillId="0" borderId="0" xfId="1" applyFont="1" applyBorder="1" applyAlignment="1">
      <alignment horizontal="center" vertical="center"/>
    </xf>
    <xf numFmtId="41" fontId="18" fillId="0" borderId="0" xfId="1" applyFont="1" applyBorder="1">
      <alignment vertical="center"/>
    </xf>
    <xf numFmtId="41" fontId="18" fillId="0" borderId="0" xfId="1" applyFont="1" applyFill="1" applyBorder="1">
      <alignment vertical="center"/>
    </xf>
    <xf numFmtId="3" fontId="12" fillId="0" borderId="24" xfId="0" applyNumberFormat="1" applyFont="1" applyBorder="1" applyAlignment="1">
      <alignment horizontal="right" vertical="center" wrapText="1"/>
    </xf>
    <xf numFmtId="3" fontId="12" fillId="0" borderId="25" xfId="0" applyNumberFormat="1" applyFont="1" applyBorder="1" applyAlignment="1">
      <alignment horizontal="right" vertical="center" wrapText="1"/>
    </xf>
    <xf numFmtId="3" fontId="12" fillId="0" borderId="22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41" fontId="3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1" fontId="0" fillId="0" borderId="26" xfId="1" applyFont="1" applyBorder="1" applyAlignment="1">
      <alignment horizontal="center" vertical="center"/>
    </xf>
    <xf numFmtId="41" fontId="0" fillId="4" borderId="14" xfId="1" applyFont="1" applyFill="1" applyBorder="1">
      <alignment vertical="center"/>
    </xf>
    <xf numFmtId="41" fontId="5" fillId="4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4" zoomScaleNormal="100" workbookViewId="0">
      <selection activeCell="J27" sqref="J27"/>
    </sheetView>
  </sheetViews>
  <sheetFormatPr defaultRowHeight="16.5" x14ac:dyDescent="0.3"/>
  <cols>
    <col min="1" max="1" width="11" style="9" bestFit="1" customWidth="1"/>
    <col min="2" max="2" width="11.875" style="9" customWidth="1"/>
    <col min="3" max="3" width="17.25" style="9" bestFit="1" customWidth="1"/>
    <col min="4" max="5" width="13.375" style="9" bestFit="1" customWidth="1"/>
    <col min="6" max="6" width="10.5" style="9" bestFit="1" customWidth="1"/>
    <col min="7" max="7" width="17.25" style="9" bestFit="1" customWidth="1"/>
    <col min="8" max="8" width="15.125" style="9" bestFit="1" customWidth="1"/>
    <col min="9" max="9" width="21.375" style="9" bestFit="1" customWidth="1"/>
    <col min="10" max="10" width="14.75" style="9" customWidth="1"/>
    <col min="11" max="11" width="13.375" style="9" bestFit="1" customWidth="1"/>
    <col min="12" max="12" width="11.25" style="9" customWidth="1"/>
  </cols>
  <sheetData>
    <row r="1" spans="1:12" ht="57" customHeight="1" x14ac:dyDescent="0.3">
      <c r="A1" s="63" t="s">
        <v>91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65" t="s">
        <v>33</v>
      </c>
      <c r="L2" s="65"/>
    </row>
    <row r="3" spans="1:12" ht="23.25" customHeight="1" x14ac:dyDescent="0.3">
      <c r="A3" s="66" t="s">
        <v>0</v>
      </c>
      <c r="B3" s="67"/>
      <c r="C3" s="67"/>
      <c r="D3" s="67"/>
      <c r="E3" s="67"/>
      <c r="F3" s="68"/>
      <c r="G3" s="69" t="s">
        <v>5</v>
      </c>
      <c r="H3" s="67"/>
      <c r="I3" s="67"/>
      <c r="J3" s="67"/>
      <c r="K3" s="67"/>
      <c r="L3" s="70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92</v>
      </c>
      <c r="E4" s="3" t="s">
        <v>89</v>
      </c>
      <c r="F4" s="4" t="s">
        <v>4</v>
      </c>
      <c r="G4" s="5" t="s">
        <v>1</v>
      </c>
      <c r="H4" s="3" t="s">
        <v>2</v>
      </c>
      <c r="I4" s="3" t="s">
        <v>3</v>
      </c>
      <c r="J4" s="3" t="s">
        <v>92</v>
      </c>
      <c r="K4" s="3" t="s">
        <v>89</v>
      </c>
      <c r="L4" s="3" t="s">
        <v>4</v>
      </c>
    </row>
    <row r="5" spans="1:12" ht="33" customHeight="1" x14ac:dyDescent="0.3">
      <c r="A5" s="73" t="s">
        <v>34</v>
      </c>
      <c r="B5" s="74"/>
      <c r="C5" s="75"/>
      <c r="D5" s="11">
        <f>SUM(D6:D10)</f>
        <v>360000</v>
      </c>
      <c r="E5" s="11">
        <f>SUM(E6:E10)</f>
        <v>350000</v>
      </c>
      <c r="F5" s="12">
        <f>D5-E5</f>
        <v>10000</v>
      </c>
      <c r="G5" s="73" t="s">
        <v>34</v>
      </c>
      <c r="H5" s="74"/>
      <c r="I5" s="75"/>
      <c r="J5" s="11">
        <f>J6+J24</f>
        <v>360000</v>
      </c>
      <c r="K5" s="11">
        <f>K6+K24</f>
        <v>350000</v>
      </c>
      <c r="L5" s="11">
        <f t="shared" ref="L5" si="0">J5-K5</f>
        <v>10000</v>
      </c>
    </row>
    <row r="6" spans="1:12" x14ac:dyDescent="0.3">
      <c r="A6" s="6" t="s">
        <v>32</v>
      </c>
      <c r="B6" s="6" t="s">
        <v>32</v>
      </c>
      <c r="C6" s="6" t="s">
        <v>40</v>
      </c>
      <c r="D6" s="6">
        <v>36000</v>
      </c>
      <c r="E6" s="6">
        <v>35000</v>
      </c>
      <c r="F6" s="7">
        <f>D6-E6</f>
        <v>1000</v>
      </c>
      <c r="G6" s="8" t="s">
        <v>6</v>
      </c>
      <c r="H6" s="71"/>
      <c r="I6" s="72"/>
      <c r="J6" s="6">
        <f>J7+J13</f>
        <v>348961</v>
      </c>
      <c r="K6" s="6">
        <f>K7+K13</f>
        <v>338020</v>
      </c>
      <c r="L6" s="13">
        <f>K6-J6</f>
        <v>-10941</v>
      </c>
    </row>
    <row r="7" spans="1:12" x14ac:dyDescent="0.3">
      <c r="A7" s="6"/>
      <c r="B7" s="6"/>
      <c r="C7" s="6" t="s">
        <v>41</v>
      </c>
      <c r="D7" s="6">
        <v>324000</v>
      </c>
      <c r="E7" s="6">
        <v>315000</v>
      </c>
      <c r="F7" s="7">
        <f>D7-E7</f>
        <v>9000</v>
      </c>
      <c r="G7" s="76"/>
      <c r="H7" s="6" t="s">
        <v>7</v>
      </c>
      <c r="I7" s="6"/>
      <c r="J7" s="6">
        <f>SUM(J8:J12)</f>
        <v>309782</v>
      </c>
      <c r="K7" s="6">
        <f>SUM(K8:K12)</f>
        <v>296797</v>
      </c>
      <c r="L7" s="13">
        <f t="shared" ref="L7:L32" si="1">K7-J7</f>
        <v>-12985</v>
      </c>
    </row>
    <row r="8" spans="1:12" x14ac:dyDescent="0.3">
      <c r="A8" s="6"/>
      <c r="B8" s="6"/>
      <c r="C8" s="6"/>
      <c r="D8" s="6"/>
      <c r="E8" s="6"/>
      <c r="F8" s="7"/>
      <c r="G8" s="77"/>
      <c r="H8" s="79"/>
      <c r="I8" s="6" t="s">
        <v>8</v>
      </c>
      <c r="J8" s="6">
        <v>226051</v>
      </c>
      <c r="K8" s="6">
        <v>211927</v>
      </c>
      <c r="L8" s="13">
        <f t="shared" si="1"/>
        <v>-14124</v>
      </c>
    </row>
    <row r="9" spans="1:12" x14ac:dyDescent="0.3">
      <c r="A9" s="6"/>
      <c r="B9" s="6"/>
      <c r="C9" s="6"/>
      <c r="D9" s="6"/>
      <c r="E9" s="6"/>
      <c r="F9" s="7"/>
      <c r="G9" s="77"/>
      <c r="H9" s="80"/>
      <c r="I9" s="6" t="s">
        <v>9</v>
      </c>
      <c r="J9" s="6">
        <v>34485</v>
      </c>
      <c r="K9" s="6">
        <v>34273</v>
      </c>
      <c r="L9" s="13">
        <f t="shared" si="1"/>
        <v>-212</v>
      </c>
    </row>
    <row r="10" spans="1:12" x14ac:dyDescent="0.3">
      <c r="A10" s="6"/>
      <c r="B10" s="6"/>
      <c r="C10" s="6"/>
      <c r="D10" s="6"/>
      <c r="E10" s="6"/>
      <c r="F10" s="7"/>
      <c r="G10" s="77"/>
      <c r="H10" s="80"/>
      <c r="I10" s="6" t="s">
        <v>10</v>
      </c>
      <c r="J10" s="6">
        <v>24485</v>
      </c>
      <c r="K10" s="6">
        <v>25515</v>
      </c>
      <c r="L10" s="13">
        <f t="shared" si="1"/>
        <v>1030</v>
      </c>
    </row>
    <row r="11" spans="1:12" x14ac:dyDescent="0.3">
      <c r="A11" s="6"/>
      <c r="B11" s="6"/>
      <c r="C11" s="6"/>
      <c r="D11" s="6"/>
      <c r="E11" s="6"/>
      <c r="F11" s="7"/>
      <c r="G11" s="77"/>
      <c r="H11" s="80"/>
      <c r="I11" s="6" t="s">
        <v>11</v>
      </c>
      <c r="J11" s="6">
        <v>22711</v>
      </c>
      <c r="K11" s="6">
        <v>22568</v>
      </c>
      <c r="L11" s="13">
        <f t="shared" si="1"/>
        <v>-143</v>
      </c>
    </row>
    <row r="12" spans="1:12" x14ac:dyDescent="0.3">
      <c r="A12" s="6"/>
      <c r="B12" s="6"/>
      <c r="C12" s="6"/>
      <c r="D12" s="6"/>
      <c r="E12" s="6"/>
      <c r="F12" s="7"/>
      <c r="G12" s="77"/>
      <c r="H12" s="81"/>
      <c r="I12" s="6" t="s">
        <v>12</v>
      </c>
      <c r="J12" s="6">
        <v>2050</v>
      </c>
      <c r="K12" s="6">
        <v>2514</v>
      </c>
      <c r="L12" s="13">
        <f t="shared" si="1"/>
        <v>464</v>
      </c>
    </row>
    <row r="13" spans="1:12" x14ac:dyDescent="0.3">
      <c r="A13" s="6"/>
      <c r="B13" s="6"/>
      <c r="C13" s="6"/>
      <c r="D13" s="6"/>
      <c r="E13" s="6"/>
      <c r="F13" s="7"/>
      <c r="G13" s="77"/>
      <c r="H13" s="10" t="s">
        <v>13</v>
      </c>
      <c r="I13" s="6"/>
      <c r="J13" s="6">
        <f>SUM(J14:J23)</f>
        <v>39179</v>
      </c>
      <c r="K13" s="6">
        <f>SUM(K14:K23)</f>
        <v>41223</v>
      </c>
      <c r="L13" s="13">
        <f t="shared" si="1"/>
        <v>2044</v>
      </c>
    </row>
    <row r="14" spans="1:12" x14ac:dyDescent="0.3">
      <c r="A14" s="6"/>
      <c r="B14" s="6"/>
      <c r="C14" s="6"/>
      <c r="D14" s="6"/>
      <c r="E14" s="6"/>
      <c r="F14" s="7"/>
      <c r="G14" s="77"/>
      <c r="H14" s="79"/>
      <c r="I14" s="6" t="s">
        <v>14</v>
      </c>
      <c r="J14" s="6">
        <v>4950</v>
      </c>
      <c r="K14" s="6">
        <v>4950</v>
      </c>
      <c r="L14" s="13">
        <f t="shared" si="1"/>
        <v>0</v>
      </c>
    </row>
    <row r="15" spans="1:12" x14ac:dyDescent="0.3">
      <c r="A15" s="6"/>
      <c r="B15" s="6"/>
      <c r="C15" s="6"/>
      <c r="D15" s="6"/>
      <c r="E15" s="6"/>
      <c r="F15" s="7"/>
      <c r="G15" s="77"/>
      <c r="H15" s="80"/>
      <c r="I15" s="6" t="s">
        <v>84</v>
      </c>
      <c r="J15" s="6">
        <v>3600</v>
      </c>
      <c r="K15" s="6">
        <v>3000</v>
      </c>
      <c r="L15" s="13">
        <f t="shared" si="1"/>
        <v>-600</v>
      </c>
    </row>
    <row r="16" spans="1:12" x14ac:dyDescent="0.3">
      <c r="A16" s="6"/>
      <c r="B16" s="6"/>
      <c r="C16" s="6"/>
      <c r="D16" s="6"/>
      <c r="E16" s="6"/>
      <c r="F16" s="7"/>
      <c r="G16" s="77"/>
      <c r="H16" s="80"/>
      <c r="I16" s="6" t="s">
        <v>15</v>
      </c>
      <c r="J16" s="6">
        <v>2120</v>
      </c>
      <c r="K16" s="6">
        <v>1400</v>
      </c>
      <c r="L16" s="13">
        <f t="shared" si="1"/>
        <v>-720</v>
      </c>
    </row>
    <row r="17" spans="1:12" x14ac:dyDescent="0.3">
      <c r="A17" s="6"/>
      <c r="B17" s="6"/>
      <c r="C17" s="6"/>
      <c r="D17" s="6"/>
      <c r="E17" s="6"/>
      <c r="F17" s="7"/>
      <c r="G17" s="77"/>
      <c r="H17" s="80"/>
      <c r="I17" s="6" t="s">
        <v>86</v>
      </c>
      <c r="J17" s="6">
        <v>800</v>
      </c>
      <c r="K17" s="6">
        <v>0</v>
      </c>
      <c r="L17" s="13">
        <f t="shared" si="1"/>
        <v>-800</v>
      </c>
    </row>
    <row r="18" spans="1:12" x14ac:dyDescent="0.3">
      <c r="A18" s="6"/>
      <c r="B18" s="6"/>
      <c r="C18" s="6"/>
      <c r="D18" s="6"/>
      <c r="E18" s="6"/>
      <c r="F18" s="7"/>
      <c r="G18" s="77"/>
      <c r="H18" s="80"/>
      <c r="I18" s="6" t="s">
        <v>16</v>
      </c>
      <c r="J18" s="6">
        <v>2400</v>
      </c>
      <c r="K18" s="6">
        <v>3600</v>
      </c>
      <c r="L18" s="13">
        <f t="shared" si="1"/>
        <v>1200</v>
      </c>
    </row>
    <row r="19" spans="1:12" x14ac:dyDescent="0.3">
      <c r="A19" s="6"/>
      <c r="B19" s="6"/>
      <c r="C19" s="6"/>
      <c r="D19" s="6"/>
      <c r="E19" s="6"/>
      <c r="F19" s="7"/>
      <c r="G19" s="77"/>
      <c r="H19" s="80"/>
      <c r="I19" s="6" t="s">
        <v>17</v>
      </c>
      <c r="J19" s="6">
        <v>7619</v>
      </c>
      <c r="K19" s="6">
        <v>7341</v>
      </c>
      <c r="L19" s="13">
        <f t="shared" si="1"/>
        <v>-278</v>
      </c>
    </row>
    <row r="20" spans="1:12" x14ac:dyDescent="0.3">
      <c r="A20" s="6"/>
      <c r="B20" s="6"/>
      <c r="C20" s="6"/>
      <c r="D20" s="6"/>
      <c r="E20" s="6"/>
      <c r="F20" s="7"/>
      <c r="G20" s="77"/>
      <c r="H20" s="80"/>
      <c r="I20" s="6" t="s">
        <v>18</v>
      </c>
      <c r="J20" s="6">
        <v>5788</v>
      </c>
      <c r="K20" s="6">
        <v>5700</v>
      </c>
      <c r="L20" s="13">
        <f t="shared" si="1"/>
        <v>-88</v>
      </c>
    </row>
    <row r="21" spans="1:12" x14ac:dyDescent="0.3">
      <c r="A21" s="6"/>
      <c r="B21" s="6"/>
      <c r="C21" s="6"/>
      <c r="D21" s="6"/>
      <c r="E21" s="6"/>
      <c r="F21" s="7"/>
      <c r="G21" s="77"/>
      <c r="H21" s="80"/>
      <c r="I21" s="6" t="s">
        <v>19</v>
      </c>
      <c r="J21" s="6">
        <v>6462</v>
      </c>
      <c r="K21" s="6">
        <v>8232</v>
      </c>
      <c r="L21" s="13">
        <f t="shared" si="1"/>
        <v>1770</v>
      </c>
    </row>
    <row r="22" spans="1:12" x14ac:dyDescent="0.3">
      <c r="A22" s="6"/>
      <c r="B22" s="6"/>
      <c r="C22" s="6"/>
      <c r="D22" s="6"/>
      <c r="E22" s="6"/>
      <c r="F22" s="7"/>
      <c r="G22" s="77"/>
      <c r="H22" s="80"/>
      <c r="I22" s="6" t="s">
        <v>20</v>
      </c>
      <c r="J22" s="6">
        <v>4800</v>
      </c>
      <c r="K22" s="6">
        <v>4800</v>
      </c>
      <c r="L22" s="13">
        <f t="shared" si="1"/>
        <v>0</v>
      </c>
    </row>
    <row r="23" spans="1:12" x14ac:dyDescent="0.3">
      <c r="A23" s="6"/>
      <c r="B23" s="6"/>
      <c r="C23" s="6"/>
      <c r="D23" s="6"/>
      <c r="E23" s="6"/>
      <c r="F23" s="7"/>
      <c r="G23" s="78"/>
      <c r="H23" s="81"/>
      <c r="I23" s="6" t="s">
        <v>21</v>
      </c>
      <c r="J23" s="6">
        <v>640</v>
      </c>
      <c r="K23" s="6">
        <v>2200</v>
      </c>
      <c r="L23" s="13">
        <f t="shared" si="1"/>
        <v>1560</v>
      </c>
    </row>
    <row r="24" spans="1:12" x14ac:dyDescent="0.3">
      <c r="A24" s="6"/>
      <c r="B24" s="6"/>
      <c r="C24" s="6"/>
      <c r="D24" s="6"/>
      <c r="E24" s="6"/>
      <c r="F24" s="7"/>
      <c r="G24" s="8" t="s">
        <v>23</v>
      </c>
      <c r="H24" s="71"/>
      <c r="I24" s="72"/>
      <c r="J24" s="6">
        <f>J25+J28+J31</f>
        <v>11039</v>
      </c>
      <c r="K24" s="6">
        <f>K25+K28+K31</f>
        <v>11980</v>
      </c>
      <c r="L24" s="13">
        <f t="shared" si="1"/>
        <v>941</v>
      </c>
    </row>
    <row r="25" spans="1:12" x14ac:dyDescent="0.3">
      <c r="A25" s="6"/>
      <c r="B25" s="6"/>
      <c r="C25" s="6"/>
      <c r="D25" s="6"/>
      <c r="E25" s="6"/>
      <c r="F25" s="7"/>
      <c r="G25" s="76"/>
      <c r="H25" s="6" t="s">
        <v>24</v>
      </c>
      <c r="I25" s="6"/>
      <c r="J25" s="6">
        <f>SUM(J26:J27)</f>
        <v>2980</v>
      </c>
      <c r="K25" s="6">
        <f>SUM(K26:K27)</f>
        <v>2980</v>
      </c>
      <c r="L25" s="13">
        <f t="shared" si="1"/>
        <v>0</v>
      </c>
    </row>
    <row r="26" spans="1:12" x14ac:dyDescent="0.3">
      <c r="A26" s="6"/>
      <c r="B26" s="6"/>
      <c r="C26" s="6"/>
      <c r="D26" s="6"/>
      <c r="E26" s="6"/>
      <c r="F26" s="7"/>
      <c r="G26" s="77"/>
      <c r="H26" s="79"/>
      <c r="I26" s="6" t="s">
        <v>25</v>
      </c>
      <c r="J26" s="6">
        <v>2280</v>
      </c>
      <c r="K26" s="6">
        <v>2280</v>
      </c>
      <c r="L26" s="13">
        <f t="shared" si="1"/>
        <v>0</v>
      </c>
    </row>
    <row r="27" spans="1:12" x14ac:dyDescent="0.3">
      <c r="A27" s="6"/>
      <c r="B27" s="6"/>
      <c r="C27" s="6"/>
      <c r="D27" s="6"/>
      <c r="E27" s="6"/>
      <c r="F27" s="7"/>
      <c r="G27" s="77"/>
      <c r="H27" s="81"/>
      <c r="I27" s="6" t="s">
        <v>26</v>
      </c>
      <c r="J27" s="6">
        <v>700</v>
      </c>
      <c r="K27" s="6">
        <v>700</v>
      </c>
      <c r="L27" s="13">
        <f t="shared" si="1"/>
        <v>0</v>
      </c>
    </row>
    <row r="28" spans="1:12" x14ac:dyDescent="0.3">
      <c r="A28" s="6"/>
      <c r="B28" s="6"/>
      <c r="C28" s="6"/>
      <c r="D28" s="6"/>
      <c r="E28" s="6"/>
      <c r="F28" s="7"/>
      <c r="G28" s="77"/>
      <c r="H28" s="6" t="s">
        <v>27</v>
      </c>
      <c r="I28" s="6"/>
      <c r="J28" s="6">
        <f>SUM(J29:J30)</f>
        <v>7859</v>
      </c>
      <c r="K28" s="6">
        <f>SUM(K29:K30)</f>
        <v>8800</v>
      </c>
      <c r="L28" s="13">
        <f t="shared" si="1"/>
        <v>941</v>
      </c>
    </row>
    <row r="29" spans="1:12" x14ac:dyDescent="0.3">
      <c r="A29" s="6"/>
      <c r="B29" s="6"/>
      <c r="C29" s="6"/>
      <c r="D29" s="6"/>
      <c r="E29" s="6"/>
      <c r="F29" s="7"/>
      <c r="G29" s="77"/>
      <c r="H29" s="79"/>
      <c r="I29" s="6" t="s">
        <v>28</v>
      </c>
      <c r="J29" s="6">
        <v>3059</v>
      </c>
      <c r="K29" s="6">
        <v>4000</v>
      </c>
      <c r="L29" s="13">
        <f t="shared" si="1"/>
        <v>941</v>
      </c>
    </row>
    <row r="30" spans="1:12" x14ac:dyDescent="0.3">
      <c r="A30" s="6"/>
      <c r="B30" s="6"/>
      <c r="C30" s="6"/>
      <c r="D30" s="6"/>
      <c r="E30" s="6"/>
      <c r="F30" s="7"/>
      <c r="G30" s="77"/>
      <c r="H30" s="81"/>
      <c r="I30" s="6" t="s">
        <v>29</v>
      </c>
      <c r="J30" s="6">
        <v>4800</v>
      </c>
      <c r="K30" s="6">
        <v>4800</v>
      </c>
      <c r="L30" s="13">
        <f t="shared" si="1"/>
        <v>0</v>
      </c>
    </row>
    <row r="31" spans="1:12" x14ac:dyDescent="0.3">
      <c r="A31" s="6"/>
      <c r="B31" s="6"/>
      <c r="C31" s="6"/>
      <c r="D31" s="6"/>
      <c r="E31" s="6"/>
      <c r="F31" s="7"/>
      <c r="G31" s="77"/>
      <c r="H31" s="6" t="s">
        <v>30</v>
      </c>
      <c r="I31" s="6"/>
      <c r="J31" s="6">
        <f>J32</f>
        <v>200</v>
      </c>
      <c r="K31" s="6">
        <f>K32</f>
        <v>200</v>
      </c>
      <c r="L31" s="13">
        <f t="shared" si="1"/>
        <v>0</v>
      </c>
    </row>
    <row r="32" spans="1:12" x14ac:dyDescent="0.3">
      <c r="A32" s="6"/>
      <c r="B32" s="6"/>
      <c r="C32" s="6"/>
      <c r="D32" s="6"/>
      <c r="E32" s="6"/>
      <c r="F32" s="7"/>
      <c r="G32" s="78"/>
      <c r="H32" s="6"/>
      <c r="I32" s="6" t="s">
        <v>93</v>
      </c>
      <c r="J32" s="6">
        <v>200</v>
      </c>
      <c r="K32" s="6">
        <v>200</v>
      </c>
      <c r="L32" s="13">
        <f t="shared" si="1"/>
        <v>0</v>
      </c>
    </row>
    <row r="37" spans="8:8" x14ac:dyDescent="0.3">
      <c r="H37" s="9">
        <v>0</v>
      </c>
    </row>
  </sheetData>
  <mergeCells count="14">
    <mergeCell ref="G25:G32"/>
    <mergeCell ref="H8:H12"/>
    <mergeCell ref="H26:H27"/>
    <mergeCell ref="H29:H30"/>
    <mergeCell ref="H14:H23"/>
    <mergeCell ref="H24:I24"/>
    <mergeCell ref="G7:G23"/>
    <mergeCell ref="A1:L1"/>
    <mergeCell ref="K2:L2"/>
    <mergeCell ref="A3:F3"/>
    <mergeCell ref="G3:L3"/>
    <mergeCell ref="H6:I6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selection activeCell="F45" sqref="F45"/>
    </sheetView>
  </sheetViews>
  <sheetFormatPr defaultRowHeight="16.5" x14ac:dyDescent="0.3"/>
  <cols>
    <col min="1" max="1" width="11.875" style="9" customWidth="1"/>
    <col min="2" max="2" width="13.75" style="9" customWidth="1"/>
    <col min="3" max="3" width="20.125" style="9" customWidth="1"/>
    <col min="4" max="4" width="15.875" style="9" customWidth="1"/>
    <col min="5" max="5" width="12.25" style="9" customWidth="1"/>
    <col min="6" max="6" width="16" style="9" customWidth="1"/>
    <col min="7" max="7" width="15.25" style="9" customWidth="1"/>
    <col min="8" max="8" width="18.375" style="9" customWidth="1"/>
    <col min="9" max="9" width="6.875" style="9" customWidth="1"/>
    <col min="10" max="10" width="13.625" style="24" customWidth="1"/>
    <col min="11" max="11" width="14.875" style="9" customWidth="1"/>
    <col min="12" max="12" width="14.375" style="9" customWidth="1"/>
    <col min="14" max="15" width="10.875" bestFit="1" customWidth="1"/>
  </cols>
  <sheetData>
    <row r="1" spans="1:12" ht="57" customHeight="1" x14ac:dyDescent="0.3">
      <c r="A1" s="63" t="s">
        <v>117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1.75" customHeight="1" x14ac:dyDescent="0.3">
      <c r="A2" s="1"/>
      <c r="B2" s="32"/>
      <c r="C2" s="32"/>
      <c r="D2" s="32"/>
      <c r="E2" s="32"/>
      <c r="F2" s="32"/>
      <c r="G2" s="32"/>
      <c r="H2" s="32"/>
      <c r="I2" s="32"/>
      <c r="J2" s="22"/>
      <c r="K2" s="65" t="s">
        <v>33</v>
      </c>
      <c r="L2" s="65"/>
    </row>
    <row r="3" spans="1:12" ht="23.25" customHeight="1" x14ac:dyDescent="0.3">
      <c r="A3" s="66" t="s">
        <v>0</v>
      </c>
      <c r="B3" s="67"/>
      <c r="C3" s="67"/>
      <c r="D3" s="67"/>
      <c r="E3" s="67"/>
      <c r="F3" s="68"/>
      <c r="G3" s="69" t="s">
        <v>5</v>
      </c>
      <c r="H3" s="67"/>
      <c r="I3" s="67"/>
      <c r="J3" s="67"/>
      <c r="K3" s="67"/>
      <c r="L3" s="70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92</v>
      </c>
      <c r="E4" s="3" t="s">
        <v>89</v>
      </c>
      <c r="F4" s="4" t="s">
        <v>4</v>
      </c>
      <c r="G4" s="33" t="s">
        <v>1</v>
      </c>
      <c r="H4" s="3" t="s">
        <v>2</v>
      </c>
      <c r="I4" s="3" t="s">
        <v>3</v>
      </c>
      <c r="J4" s="3" t="s">
        <v>92</v>
      </c>
      <c r="K4" s="3" t="s">
        <v>89</v>
      </c>
      <c r="L4" s="3" t="s">
        <v>4</v>
      </c>
    </row>
    <row r="5" spans="1:12" ht="33" customHeight="1" x14ac:dyDescent="0.3">
      <c r="A5" s="73" t="s">
        <v>34</v>
      </c>
      <c r="B5" s="74"/>
      <c r="C5" s="75"/>
      <c r="D5" s="11">
        <f>SUM(D6:D12)</f>
        <v>13709244</v>
      </c>
      <c r="E5" s="11">
        <f>SUM(E6:E12)</f>
        <v>8941388</v>
      </c>
      <c r="F5" s="12">
        <f>D5-E5</f>
        <v>4767856</v>
      </c>
      <c r="G5" s="73" t="s">
        <v>34</v>
      </c>
      <c r="H5" s="74"/>
      <c r="I5" s="75"/>
      <c r="J5" s="11">
        <f>SUM(J6:J39)</f>
        <v>13709244</v>
      </c>
      <c r="K5" s="11">
        <f>SUM(K6:K39)</f>
        <v>8941388</v>
      </c>
      <c r="L5" s="11">
        <f>J5-K5</f>
        <v>4767856</v>
      </c>
    </row>
    <row r="6" spans="1:12" x14ac:dyDescent="0.3">
      <c r="A6" s="6" t="s">
        <v>32</v>
      </c>
      <c r="B6" s="6" t="s">
        <v>37</v>
      </c>
      <c r="C6" s="6" t="s">
        <v>31</v>
      </c>
      <c r="D6" s="6">
        <v>6834622</v>
      </c>
      <c r="E6" s="6">
        <v>4450694</v>
      </c>
      <c r="F6" s="14">
        <f>D6-E6</f>
        <v>2383928</v>
      </c>
      <c r="G6" s="6" t="s">
        <v>36</v>
      </c>
      <c r="H6" s="6" t="s">
        <v>58</v>
      </c>
      <c r="I6" s="6"/>
      <c r="J6" s="23">
        <v>0</v>
      </c>
      <c r="K6" s="23">
        <v>136800</v>
      </c>
      <c r="L6" s="13">
        <f>J6-K6</f>
        <v>-136800</v>
      </c>
    </row>
    <row r="7" spans="1:12" x14ac:dyDescent="0.3">
      <c r="A7" s="79"/>
      <c r="B7" s="6" t="s">
        <v>56</v>
      </c>
      <c r="C7" s="6" t="s">
        <v>31</v>
      </c>
      <c r="D7" s="6">
        <v>2050386.6</v>
      </c>
      <c r="E7" s="6">
        <v>1335208.2</v>
      </c>
      <c r="F7" s="14">
        <f t="shared" ref="F7:F11" si="0">D7-E7</f>
        <v>715178.40000000014</v>
      </c>
      <c r="G7" s="82"/>
      <c r="H7" s="6" t="s">
        <v>59</v>
      </c>
      <c r="I7" s="6"/>
      <c r="J7" s="23">
        <v>0</v>
      </c>
      <c r="K7" s="23">
        <v>441000</v>
      </c>
      <c r="L7" s="13">
        <f t="shared" ref="L7:L39" si="1">J7-K7</f>
        <v>-441000</v>
      </c>
    </row>
    <row r="8" spans="1:12" x14ac:dyDescent="0.3">
      <c r="A8" s="80"/>
      <c r="B8" s="6" t="s">
        <v>57</v>
      </c>
      <c r="C8" s="6" t="s">
        <v>31</v>
      </c>
      <c r="D8" s="6">
        <v>4784235.4000000004</v>
      </c>
      <c r="E8" s="6">
        <v>3115485.8</v>
      </c>
      <c r="F8" s="14">
        <f t="shared" si="0"/>
        <v>1668749.6000000006</v>
      </c>
      <c r="G8" s="83"/>
      <c r="H8" s="6" t="s">
        <v>60</v>
      </c>
      <c r="I8" s="6"/>
      <c r="J8" s="23">
        <v>936860</v>
      </c>
      <c r="K8" s="23">
        <v>434700</v>
      </c>
      <c r="L8" s="13">
        <f t="shared" si="1"/>
        <v>502160</v>
      </c>
    </row>
    <row r="9" spans="1:12" x14ac:dyDescent="0.3">
      <c r="A9" s="80"/>
      <c r="B9" s="6" t="s">
        <v>39</v>
      </c>
      <c r="C9" s="6" t="s">
        <v>35</v>
      </c>
      <c r="D9" s="6">
        <v>12000</v>
      </c>
      <c r="E9" s="6">
        <v>12000</v>
      </c>
      <c r="F9" s="14">
        <f t="shared" si="0"/>
        <v>0</v>
      </c>
      <c r="G9" s="83"/>
      <c r="H9" s="6" t="s">
        <v>61</v>
      </c>
      <c r="I9" s="6"/>
      <c r="J9" s="23">
        <v>134800</v>
      </c>
      <c r="K9" s="23">
        <v>115200</v>
      </c>
      <c r="L9" s="13">
        <f t="shared" si="1"/>
        <v>19600</v>
      </c>
    </row>
    <row r="10" spans="1:12" x14ac:dyDescent="0.3">
      <c r="A10" s="81"/>
      <c r="B10" s="6" t="s">
        <v>38</v>
      </c>
      <c r="C10" s="6" t="s">
        <v>35</v>
      </c>
      <c r="D10" s="6">
        <v>28000</v>
      </c>
      <c r="E10" s="6">
        <v>28000</v>
      </c>
      <c r="F10" s="14">
        <f t="shared" si="0"/>
        <v>0</v>
      </c>
      <c r="G10" s="83"/>
      <c r="H10" s="6" t="s">
        <v>62</v>
      </c>
      <c r="I10" s="6"/>
      <c r="J10" s="23">
        <v>192090</v>
      </c>
      <c r="K10" s="23">
        <v>148050</v>
      </c>
      <c r="L10" s="13">
        <f t="shared" si="1"/>
        <v>44040</v>
      </c>
    </row>
    <row r="11" spans="1:12" x14ac:dyDescent="0.3">
      <c r="A11" s="6"/>
      <c r="B11" s="6"/>
      <c r="C11" s="6"/>
      <c r="D11" s="6"/>
      <c r="E11" s="6"/>
      <c r="F11" s="14">
        <f t="shared" si="0"/>
        <v>0</v>
      </c>
      <c r="G11" s="83"/>
      <c r="H11" s="6" t="s">
        <v>63</v>
      </c>
      <c r="I11" s="6"/>
      <c r="J11" s="23">
        <v>208940</v>
      </c>
      <c r="K11" s="23">
        <v>176400</v>
      </c>
      <c r="L11" s="13">
        <f t="shared" si="1"/>
        <v>32540</v>
      </c>
    </row>
    <row r="12" spans="1:12" x14ac:dyDescent="0.3">
      <c r="A12" s="6"/>
      <c r="B12" s="6"/>
      <c r="C12" s="6"/>
      <c r="D12" s="6"/>
      <c r="E12" s="6"/>
      <c r="F12" s="14"/>
      <c r="G12" s="83"/>
      <c r="H12" s="6" t="s">
        <v>64</v>
      </c>
      <c r="I12" s="6"/>
      <c r="J12" s="23">
        <v>431360</v>
      </c>
      <c r="K12" s="23">
        <v>277200</v>
      </c>
      <c r="L12" s="13">
        <f t="shared" si="1"/>
        <v>154160</v>
      </c>
    </row>
    <row r="13" spans="1:12" x14ac:dyDescent="0.3">
      <c r="A13" s="6"/>
      <c r="B13" s="6"/>
      <c r="C13" s="6"/>
      <c r="D13" s="6"/>
      <c r="E13" s="6"/>
      <c r="F13" s="6"/>
      <c r="G13" s="83"/>
      <c r="H13" s="6" t="s">
        <v>65</v>
      </c>
      <c r="I13" s="6"/>
      <c r="J13" s="23">
        <v>256120</v>
      </c>
      <c r="K13" s="23">
        <v>182700</v>
      </c>
      <c r="L13" s="13">
        <f t="shared" si="1"/>
        <v>73420</v>
      </c>
    </row>
    <row r="14" spans="1:12" x14ac:dyDescent="0.3">
      <c r="A14" s="6"/>
      <c r="B14" s="6"/>
      <c r="C14" s="6"/>
      <c r="D14" s="6"/>
      <c r="E14" s="6"/>
      <c r="F14" s="6"/>
      <c r="G14" s="83"/>
      <c r="H14" s="31" t="s">
        <v>66</v>
      </c>
      <c r="I14" s="6"/>
      <c r="J14" s="23">
        <v>1553570</v>
      </c>
      <c r="K14" s="23">
        <v>1354500</v>
      </c>
      <c r="L14" s="13">
        <f t="shared" si="1"/>
        <v>199070</v>
      </c>
    </row>
    <row r="15" spans="1:12" x14ac:dyDescent="0.3">
      <c r="A15" s="6"/>
      <c r="B15" s="6"/>
      <c r="C15" s="6"/>
      <c r="D15" s="6"/>
      <c r="E15" s="6"/>
      <c r="F15" s="6"/>
      <c r="G15" s="83"/>
      <c r="H15" s="21" t="s">
        <v>67</v>
      </c>
      <c r="I15" s="6"/>
      <c r="J15" s="23">
        <v>161760</v>
      </c>
      <c r="K15" s="23">
        <v>138600</v>
      </c>
      <c r="L15" s="13">
        <f t="shared" si="1"/>
        <v>23160</v>
      </c>
    </row>
    <row r="16" spans="1:12" x14ac:dyDescent="0.3">
      <c r="A16" s="6"/>
      <c r="B16" s="6"/>
      <c r="C16" s="6"/>
      <c r="D16" s="6"/>
      <c r="E16" s="6"/>
      <c r="F16" s="6"/>
      <c r="G16" s="83"/>
      <c r="H16" s="25" t="s">
        <v>68</v>
      </c>
      <c r="I16" s="6"/>
      <c r="J16" s="23">
        <v>572900</v>
      </c>
      <c r="K16" s="23">
        <v>472500</v>
      </c>
      <c r="L16" s="13">
        <f t="shared" si="1"/>
        <v>100400</v>
      </c>
    </row>
    <row r="17" spans="1:15" x14ac:dyDescent="0.3">
      <c r="A17" s="6"/>
      <c r="B17" s="6"/>
      <c r="C17" s="6"/>
      <c r="D17" s="6"/>
      <c r="E17" s="6"/>
      <c r="F17" s="6"/>
      <c r="G17" s="83"/>
      <c r="H17" s="6" t="s">
        <v>69</v>
      </c>
      <c r="I17" s="6"/>
      <c r="J17" s="23">
        <v>1516500</v>
      </c>
      <c r="K17" s="23">
        <v>1338750</v>
      </c>
      <c r="L17" s="13">
        <f t="shared" si="1"/>
        <v>177750</v>
      </c>
    </row>
    <row r="18" spans="1:15" x14ac:dyDescent="0.3">
      <c r="A18" s="6"/>
      <c r="B18" s="6"/>
      <c r="C18" s="6"/>
      <c r="D18" s="6"/>
      <c r="E18" s="6"/>
      <c r="F18" s="6"/>
      <c r="G18" s="83"/>
      <c r="H18" s="6" t="s">
        <v>90</v>
      </c>
      <c r="I18" s="6"/>
      <c r="J18" s="23">
        <v>0</v>
      </c>
      <c r="K18" s="23">
        <v>12600</v>
      </c>
      <c r="L18" s="13">
        <f t="shared" si="1"/>
        <v>-12600</v>
      </c>
      <c r="N18" s="45"/>
      <c r="O18" s="45"/>
    </row>
    <row r="19" spans="1:15" x14ac:dyDescent="0.3">
      <c r="A19" s="6"/>
      <c r="B19" s="6"/>
      <c r="C19" s="6"/>
      <c r="D19" s="6"/>
      <c r="E19" s="6"/>
      <c r="F19" s="6"/>
      <c r="G19" s="83"/>
      <c r="H19" s="6" t="s">
        <v>94</v>
      </c>
      <c r="I19" s="6"/>
      <c r="J19" s="23">
        <v>101100</v>
      </c>
      <c r="K19" s="23">
        <v>0</v>
      </c>
      <c r="L19" s="13">
        <f t="shared" si="1"/>
        <v>101100</v>
      </c>
      <c r="N19" s="45"/>
      <c r="O19" s="45"/>
    </row>
    <row r="20" spans="1:15" x14ac:dyDescent="0.3">
      <c r="A20" s="6"/>
      <c r="B20" s="6"/>
      <c r="C20" s="6"/>
      <c r="D20" s="6"/>
      <c r="E20" s="6"/>
      <c r="F20" s="6"/>
      <c r="G20" s="83"/>
      <c r="H20" s="6" t="s">
        <v>95</v>
      </c>
      <c r="I20" s="6"/>
      <c r="J20" s="23">
        <v>202200</v>
      </c>
      <c r="K20" s="23">
        <v>0</v>
      </c>
      <c r="L20" s="13">
        <f t="shared" si="1"/>
        <v>202200</v>
      </c>
      <c r="N20" s="45"/>
      <c r="O20" s="45"/>
    </row>
    <row r="21" spans="1:15" x14ac:dyDescent="0.3">
      <c r="A21" s="6"/>
      <c r="B21" s="6"/>
      <c r="C21" s="6"/>
      <c r="D21" s="6"/>
      <c r="E21" s="6"/>
      <c r="F21" s="6"/>
      <c r="G21" s="83"/>
      <c r="H21" s="6" t="s">
        <v>70</v>
      </c>
      <c r="I21" s="6"/>
      <c r="J21" s="23">
        <v>357780</v>
      </c>
      <c r="K21" s="23">
        <v>170880</v>
      </c>
      <c r="L21" s="13">
        <f t="shared" si="1"/>
        <v>186900</v>
      </c>
      <c r="N21" s="45"/>
    </row>
    <row r="22" spans="1:15" x14ac:dyDescent="0.3">
      <c r="A22" s="6"/>
      <c r="B22" s="6"/>
      <c r="C22" s="6"/>
      <c r="D22" s="6"/>
      <c r="E22" s="6"/>
      <c r="F22" s="6"/>
      <c r="G22" s="83"/>
      <c r="H22" s="6" t="s">
        <v>71</v>
      </c>
      <c r="I22" s="6"/>
      <c r="J22" s="23">
        <v>24030</v>
      </c>
      <c r="K22" s="23">
        <v>21360</v>
      </c>
      <c r="L22" s="13">
        <f t="shared" si="1"/>
        <v>2670</v>
      </c>
    </row>
    <row r="23" spans="1:15" x14ac:dyDescent="0.3">
      <c r="A23" s="6"/>
      <c r="B23" s="6"/>
      <c r="C23" s="6"/>
      <c r="D23" s="6"/>
      <c r="E23" s="6"/>
      <c r="F23" s="6"/>
      <c r="G23" s="83"/>
      <c r="H23" s="6" t="s">
        <v>72</v>
      </c>
      <c r="I23" s="6"/>
      <c r="J23" s="23">
        <v>197580</v>
      </c>
      <c r="K23" s="23">
        <v>93450</v>
      </c>
      <c r="L23" s="13">
        <f t="shared" si="1"/>
        <v>104130</v>
      </c>
    </row>
    <row r="24" spans="1:15" x14ac:dyDescent="0.3">
      <c r="A24" s="6"/>
      <c r="B24" s="6"/>
      <c r="C24" s="6"/>
      <c r="D24" s="6"/>
      <c r="E24" s="6"/>
      <c r="F24" s="6"/>
      <c r="G24" s="83"/>
      <c r="H24" s="6" t="s">
        <v>73</v>
      </c>
      <c r="I24" s="6"/>
      <c r="J24" s="23">
        <v>82770</v>
      </c>
      <c r="K24" s="23">
        <v>66750</v>
      </c>
      <c r="L24" s="13">
        <f t="shared" si="1"/>
        <v>16020</v>
      </c>
    </row>
    <row r="25" spans="1:15" x14ac:dyDescent="0.3">
      <c r="A25" s="6"/>
      <c r="B25" s="6"/>
      <c r="C25" s="6"/>
      <c r="D25" s="6"/>
      <c r="E25" s="6"/>
      <c r="F25" s="6"/>
      <c r="G25" s="83"/>
      <c r="H25" s="6" t="s">
        <v>74</v>
      </c>
      <c r="I25" s="6"/>
      <c r="J25" s="23">
        <v>42720</v>
      </c>
      <c r="K25" s="23">
        <v>32040</v>
      </c>
      <c r="L25" s="13">
        <f t="shared" si="1"/>
        <v>10680</v>
      </c>
    </row>
    <row r="26" spans="1:15" x14ac:dyDescent="0.3">
      <c r="A26" s="6"/>
      <c r="B26" s="6"/>
      <c r="C26" s="6"/>
      <c r="D26" s="6"/>
      <c r="E26" s="6"/>
      <c r="F26" s="6"/>
      <c r="G26" s="83"/>
      <c r="H26" s="6" t="s">
        <v>75</v>
      </c>
      <c r="I26" s="6"/>
      <c r="J26" s="23">
        <v>93450</v>
      </c>
      <c r="K26" s="23">
        <v>77430</v>
      </c>
      <c r="L26" s="13">
        <f t="shared" si="1"/>
        <v>16020</v>
      </c>
    </row>
    <row r="27" spans="1:15" x14ac:dyDescent="0.3">
      <c r="A27" s="6"/>
      <c r="B27" s="6"/>
      <c r="C27" s="6"/>
      <c r="D27" s="6"/>
      <c r="E27" s="6"/>
      <c r="F27" s="6"/>
      <c r="G27" s="83"/>
      <c r="H27" s="6" t="s">
        <v>76</v>
      </c>
      <c r="I27" s="6"/>
      <c r="J27" s="23">
        <v>18690</v>
      </c>
      <c r="K27" s="23">
        <v>18690</v>
      </c>
      <c r="L27" s="13">
        <f t="shared" si="1"/>
        <v>0</v>
      </c>
      <c r="N27" s="45"/>
    </row>
    <row r="28" spans="1:15" x14ac:dyDescent="0.3">
      <c r="A28" s="6"/>
      <c r="B28" s="6"/>
      <c r="C28" s="6"/>
      <c r="D28" s="6"/>
      <c r="E28" s="6"/>
      <c r="F28" s="6"/>
      <c r="G28" s="83"/>
      <c r="H28" s="23" t="s">
        <v>77</v>
      </c>
      <c r="I28" s="6"/>
      <c r="J28" s="23">
        <v>2116000</v>
      </c>
      <c r="K28" s="23">
        <v>1625855</v>
      </c>
      <c r="L28" s="13">
        <f t="shared" si="1"/>
        <v>490145</v>
      </c>
      <c r="N28" s="45"/>
      <c r="O28" s="45"/>
    </row>
    <row r="29" spans="1:15" x14ac:dyDescent="0.3">
      <c r="A29" s="6"/>
      <c r="B29" s="6"/>
      <c r="C29" s="6"/>
      <c r="D29" s="6"/>
      <c r="E29" s="6"/>
      <c r="F29" s="6"/>
      <c r="G29" s="83"/>
      <c r="H29" s="23" t="s">
        <v>96</v>
      </c>
      <c r="I29" s="6"/>
      <c r="J29" s="23">
        <v>888720</v>
      </c>
      <c r="K29" s="23"/>
      <c r="L29" s="13">
        <f t="shared" si="1"/>
        <v>888720</v>
      </c>
      <c r="N29" s="45"/>
      <c r="O29" s="45"/>
    </row>
    <row r="30" spans="1:15" x14ac:dyDescent="0.3">
      <c r="A30" s="6"/>
      <c r="B30" s="6"/>
      <c r="C30" s="6"/>
      <c r="D30" s="6"/>
      <c r="E30" s="6"/>
      <c r="F30" s="6"/>
      <c r="G30" s="83"/>
      <c r="H30" s="23" t="s">
        <v>97</v>
      </c>
      <c r="I30" s="6"/>
      <c r="J30" s="23">
        <v>812544</v>
      </c>
      <c r="K30" s="23">
        <v>491722</v>
      </c>
      <c r="L30" s="13">
        <f t="shared" si="1"/>
        <v>320822</v>
      </c>
    </row>
    <row r="31" spans="1:15" x14ac:dyDescent="0.3">
      <c r="A31" s="6"/>
      <c r="B31" s="6"/>
      <c r="C31" s="6"/>
      <c r="D31" s="6"/>
      <c r="E31" s="6"/>
      <c r="F31" s="6"/>
      <c r="G31" s="83"/>
      <c r="H31" s="23" t="s">
        <v>78</v>
      </c>
      <c r="I31" s="6"/>
      <c r="J31" s="23">
        <v>338560</v>
      </c>
      <c r="K31" s="23">
        <v>158620</v>
      </c>
      <c r="L31" s="13">
        <f t="shared" si="1"/>
        <v>179940</v>
      </c>
    </row>
    <row r="32" spans="1:15" x14ac:dyDescent="0.3">
      <c r="A32" s="6"/>
      <c r="B32" s="6"/>
      <c r="C32" s="6"/>
      <c r="D32" s="6"/>
      <c r="E32" s="6"/>
      <c r="F32" s="6"/>
      <c r="G32" s="83"/>
      <c r="H32" s="23" t="s">
        <v>85</v>
      </c>
      <c r="I32" s="6"/>
      <c r="J32" s="23">
        <v>50784</v>
      </c>
      <c r="K32" s="23">
        <v>47586</v>
      </c>
      <c r="L32" s="13">
        <f t="shared" si="1"/>
        <v>3198</v>
      </c>
    </row>
    <row r="33" spans="1:15" x14ac:dyDescent="0.3">
      <c r="A33" s="6"/>
      <c r="B33" s="6"/>
      <c r="C33" s="6"/>
      <c r="D33" s="6"/>
      <c r="E33" s="6"/>
      <c r="F33" s="6"/>
      <c r="G33" s="83"/>
      <c r="H33" s="23" t="s">
        <v>79</v>
      </c>
      <c r="I33" s="6"/>
      <c r="J33" s="23">
        <v>770224</v>
      </c>
      <c r="K33" s="23">
        <v>475860</v>
      </c>
      <c r="L33" s="13">
        <f t="shared" si="1"/>
        <v>294364</v>
      </c>
    </row>
    <row r="34" spans="1:15" x14ac:dyDescent="0.3">
      <c r="A34" s="6"/>
      <c r="B34" s="6"/>
      <c r="C34" s="6"/>
      <c r="D34" s="6"/>
      <c r="E34" s="6"/>
      <c r="F34" s="6"/>
      <c r="G34" s="83"/>
      <c r="H34" s="40" t="s">
        <v>98</v>
      </c>
      <c r="I34" s="39"/>
      <c r="J34" s="40">
        <v>457056</v>
      </c>
      <c r="K34" s="40">
        <v>0</v>
      </c>
      <c r="L34" s="13">
        <f t="shared" si="1"/>
        <v>457056</v>
      </c>
    </row>
    <row r="35" spans="1:15" x14ac:dyDescent="0.3">
      <c r="A35" s="6"/>
      <c r="B35" s="6"/>
      <c r="C35" s="6"/>
      <c r="D35" s="6"/>
      <c r="E35" s="6"/>
      <c r="F35" s="6"/>
      <c r="G35" s="83"/>
      <c r="H35" s="40" t="s">
        <v>101</v>
      </c>
      <c r="I35" s="39"/>
      <c r="J35" s="40">
        <v>253920</v>
      </c>
      <c r="K35" s="40">
        <v>0</v>
      </c>
      <c r="L35" s="13">
        <f t="shared" si="1"/>
        <v>253920</v>
      </c>
    </row>
    <row r="36" spans="1:15" x14ac:dyDescent="0.3">
      <c r="A36" s="6"/>
      <c r="B36" s="6"/>
      <c r="C36" s="6"/>
      <c r="D36" s="6"/>
      <c r="E36" s="6"/>
      <c r="F36" s="6"/>
      <c r="G36" s="83"/>
      <c r="H36" s="40" t="s">
        <v>99</v>
      </c>
      <c r="I36" s="39"/>
      <c r="J36" s="40">
        <v>177744</v>
      </c>
      <c r="K36" s="40">
        <v>0</v>
      </c>
      <c r="L36" s="13">
        <f t="shared" si="1"/>
        <v>177744</v>
      </c>
    </row>
    <row r="37" spans="1:15" x14ac:dyDescent="0.3">
      <c r="A37" s="6"/>
      <c r="B37" s="6"/>
      <c r="C37" s="6"/>
      <c r="D37" s="6"/>
      <c r="E37" s="6"/>
      <c r="F37" s="6"/>
      <c r="G37" s="83"/>
      <c r="H37" s="40" t="s">
        <v>100</v>
      </c>
      <c r="I37" s="39"/>
      <c r="J37" s="40">
        <v>67712</v>
      </c>
      <c r="K37" s="40">
        <v>0</v>
      </c>
      <c r="L37" s="13">
        <f t="shared" si="1"/>
        <v>67712</v>
      </c>
      <c r="N37" s="45"/>
    </row>
    <row r="38" spans="1:15" x14ac:dyDescent="0.3">
      <c r="A38" s="6"/>
      <c r="B38" s="6"/>
      <c r="C38" s="6"/>
      <c r="D38" s="6"/>
      <c r="E38" s="6"/>
      <c r="F38" s="6"/>
      <c r="G38" s="83"/>
      <c r="H38" s="40" t="s">
        <v>80</v>
      </c>
      <c r="I38" s="39"/>
      <c r="J38" s="40">
        <v>650760</v>
      </c>
      <c r="K38" s="40">
        <v>392145</v>
      </c>
      <c r="L38" s="13">
        <f t="shared" si="1"/>
        <v>258615</v>
      </c>
      <c r="N38" s="45"/>
      <c r="O38" s="45"/>
    </row>
    <row r="39" spans="1:15" x14ac:dyDescent="0.3">
      <c r="A39" s="39"/>
      <c r="B39" s="39"/>
      <c r="C39" s="39"/>
      <c r="D39" s="39"/>
      <c r="E39" s="39"/>
      <c r="F39" s="39"/>
      <c r="G39" s="83"/>
      <c r="H39" s="92" t="s">
        <v>83</v>
      </c>
      <c r="I39" s="92"/>
      <c r="J39" s="92">
        <v>40000</v>
      </c>
      <c r="K39" s="92">
        <v>40000</v>
      </c>
      <c r="L39" s="93">
        <f t="shared" si="1"/>
        <v>0</v>
      </c>
    </row>
    <row r="40" spans="1:15" x14ac:dyDescent="0.3">
      <c r="A40" s="6"/>
      <c r="B40" s="6"/>
      <c r="C40" s="6"/>
      <c r="D40" s="6"/>
      <c r="E40" s="6"/>
      <c r="F40" s="6"/>
      <c r="G40" s="91"/>
      <c r="H40" s="43" t="s">
        <v>81</v>
      </c>
      <c r="I40" s="43"/>
      <c r="J40" s="43">
        <v>1272976</v>
      </c>
      <c r="K40" s="43">
        <v>1006120</v>
      </c>
      <c r="L40" s="43">
        <f>J40-K40</f>
        <v>266856</v>
      </c>
    </row>
  </sheetData>
  <mergeCells count="8">
    <mergeCell ref="A7:A10"/>
    <mergeCell ref="G7:G39"/>
    <mergeCell ref="A1:L1"/>
    <mergeCell ref="K2:L2"/>
    <mergeCell ref="A3:F3"/>
    <mergeCell ref="G3:L3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6" zoomScaleNormal="100" zoomScaleSheetLayoutView="148" workbookViewId="0">
      <selection activeCell="D39" sqref="D39"/>
    </sheetView>
  </sheetViews>
  <sheetFormatPr defaultRowHeight="16.5" x14ac:dyDescent="0.3"/>
  <cols>
    <col min="1" max="1" width="11.875" style="9" customWidth="1"/>
    <col min="2" max="2" width="15.875" style="9" customWidth="1"/>
    <col min="3" max="3" width="18.375" style="9" customWidth="1"/>
    <col min="4" max="4" width="14.875" style="9" bestFit="1" customWidth="1"/>
    <col min="5" max="5" width="12.25" style="9" customWidth="1"/>
    <col min="6" max="6" width="16" style="9" bestFit="1" customWidth="1"/>
    <col min="7" max="7" width="16" style="9" customWidth="1"/>
    <col min="8" max="8" width="15.25" style="9" customWidth="1"/>
    <col min="9" max="9" width="6.5" style="9" customWidth="1"/>
    <col min="10" max="10" width="9" customWidth="1"/>
    <col min="11" max="11" width="14.625" bestFit="1" customWidth="1"/>
  </cols>
  <sheetData>
    <row r="1" spans="1:9" ht="57" customHeight="1" x14ac:dyDescent="0.3">
      <c r="A1" s="63" t="s">
        <v>111</v>
      </c>
      <c r="B1" s="63"/>
      <c r="C1" s="63"/>
      <c r="D1" s="63"/>
      <c r="E1" s="63"/>
      <c r="F1" s="63"/>
      <c r="G1" s="63"/>
      <c r="H1" s="63"/>
      <c r="I1" s="20"/>
    </row>
    <row r="3" spans="1:9" ht="32.25" customHeight="1" x14ac:dyDescent="0.3">
      <c r="A3" s="84" t="s">
        <v>110</v>
      </c>
      <c r="B3" s="85"/>
      <c r="C3" s="85"/>
    </row>
    <row r="4" spans="1:9" ht="30.75" customHeight="1" x14ac:dyDescent="0.3">
      <c r="A4" s="86" t="s">
        <v>42</v>
      </c>
      <c r="B4" s="87"/>
      <c r="C4" s="87"/>
      <c r="D4" s="88"/>
      <c r="E4" s="86" t="s">
        <v>43</v>
      </c>
      <c r="F4" s="87"/>
      <c r="G4" s="87"/>
      <c r="H4" s="87"/>
    </row>
    <row r="5" spans="1:9" x14ac:dyDescent="0.3">
      <c r="A5" s="89" t="s">
        <v>44</v>
      </c>
      <c r="B5" s="15" t="s">
        <v>109</v>
      </c>
      <c r="C5" s="15" t="s">
        <v>112</v>
      </c>
      <c r="D5" s="89" t="s">
        <v>46</v>
      </c>
      <c r="E5" s="89" t="s">
        <v>44</v>
      </c>
      <c r="F5" s="15" t="s">
        <v>109</v>
      </c>
      <c r="G5" s="15" t="s">
        <v>113</v>
      </c>
      <c r="H5" s="89" t="s">
        <v>46</v>
      </c>
    </row>
    <row r="6" spans="1:9" x14ac:dyDescent="0.3">
      <c r="A6" s="90"/>
      <c r="B6" s="34" t="s">
        <v>45</v>
      </c>
      <c r="C6" s="34" t="s">
        <v>45</v>
      </c>
      <c r="D6" s="90"/>
      <c r="E6" s="90"/>
      <c r="F6" s="34" t="s">
        <v>45</v>
      </c>
      <c r="G6" s="34" t="s">
        <v>45</v>
      </c>
      <c r="H6" s="90"/>
    </row>
    <row r="7" spans="1:9" ht="24.95" customHeight="1" x14ac:dyDescent="0.3">
      <c r="A7" s="16" t="s">
        <v>47</v>
      </c>
      <c r="B7" s="17">
        <f>SUM(B8:B14)</f>
        <v>15543899796</v>
      </c>
      <c r="C7" s="17">
        <f>SUM(C8:C14)</f>
        <v>10504923230</v>
      </c>
      <c r="D7" s="17">
        <f>B7-C7</f>
        <v>5038976566</v>
      </c>
      <c r="E7" s="16" t="s">
        <v>47</v>
      </c>
      <c r="F7" s="17">
        <f>SUM(F8:F15)</f>
        <v>15543899796</v>
      </c>
      <c r="G7" s="17">
        <f>SUM(G8:G15)</f>
        <v>10504923230</v>
      </c>
      <c r="H7" s="17">
        <f>F7-G7</f>
        <v>5038976566</v>
      </c>
    </row>
    <row r="8" spans="1:9" ht="24.95" customHeight="1" x14ac:dyDescent="0.3">
      <c r="A8" s="18" t="s">
        <v>48</v>
      </c>
      <c r="B8" s="19">
        <v>360000000</v>
      </c>
      <c r="C8" s="19">
        <v>350000000</v>
      </c>
      <c r="D8" s="17">
        <f t="shared" ref="D8:D14" si="0">B8-C8</f>
        <v>10000000</v>
      </c>
      <c r="E8" s="18" t="s">
        <v>49</v>
      </c>
      <c r="F8" s="38">
        <v>309782770</v>
      </c>
      <c r="G8" s="38">
        <v>296796940</v>
      </c>
      <c r="H8" s="17">
        <f>F8-G8</f>
        <v>12985830</v>
      </c>
    </row>
    <row r="9" spans="1:9" ht="24.95" customHeight="1" x14ac:dyDescent="0.3">
      <c r="A9" s="18" t="s">
        <v>31</v>
      </c>
      <c r="B9" s="19">
        <v>13669244000</v>
      </c>
      <c r="C9" s="19">
        <v>8905645000</v>
      </c>
      <c r="D9" s="17">
        <f t="shared" si="0"/>
        <v>4763599000</v>
      </c>
      <c r="E9" s="18" t="s">
        <v>50</v>
      </c>
      <c r="F9" s="38">
        <v>39178230</v>
      </c>
      <c r="G9" s="38">
        <v>38731060</v>
      </c>
      <c r="H9" s="17">
        <f t="shared" ref="H9:H11" si="1">F9-G9</f>
        <v>447170</v>
      </c>
    </row>
    <row r="10" spans="1:9" ht="24.95" customHeight="1" x14ac:dyDescent="0.3">
      <c r="A10" s="18" t="s">
        <v>83</v>
      </c>
      <c r="B10" s="19">
        <v>40000000</v>
      </c>
      <c r="C10" s="19">
        <v>40000000</v>
      </c>
      <c r="D10" s="17">
        <f t="shared" si="0"/>
        <v>0</v>
      </c>
      <c r="E10" s="18" t="s">
        <v>82</v>
      </c>
      <c r="F10" s="38">
        <v>0</v>
      </c>
      <c r="G10" s="38">
        <v>0</v>
      </c>
      <c r="H10" s="17">
        <f t="shared" si="1"/>
        <v>0</v>
      </c>
    </row>
    <row r="11" spans="1:9" ht="24.95" customHeight="1" x14ac:dyDescent="0.3">
      <c r="A11" s="18" t="s">
        <v>51</v>
      </c>
      <c r="B11" s="38">
        <v>1272976000</v>
      </c>
      <c r="C11" s="38">
        <v>1038827000</v>
      </c>
      <c r="D11" s="17">
        <f t="shared" si="0"/>
        <v>234149000</v>
      </c>
      <c r="E11" s="26" t="s">
        <v>116</v>
      </c>
      <c r="F11" s="41">
        <v>11039000</v>
      </c>
      <c r="G11" s="41">
        <v>14472000</v>
      </c>
      <c r="H11" s="17">
        <f t="shared" si="1"/>
        <v>-3433000</v>
      </c>
    </row>
    <row r="12" spans="1:9" ht="24.95" customHeight="1" x14ac:dyDescent="0.3">
      <c r="A12" s="26" t="s">
        <v>52</v>
      </c>
      <c r="B12" s="27">
        <v>32000000</v>
      </c>
      <c r="C12" s="27">
        <v>24190452</v>
      </c>
      <c r="D12" s="17">
        <f t="shared" si="0"/>
        <v>7809548</v>
      </c>
      <c r="E12" s="28" t="s">
        <v>54</v>
      </c>
      <c r="F12" s="29">
        <v>13669244000</v>
      </c>
      <c r="G12" s="29">
        <v>8905645000</v>
      </c>
      <c r="H12" s="17">
        <f>F12-G12</f>
        <v>4763599000</v>
      </c>
    </row>
    <row r="13" spans="1:9" ht="24.95" customHeight="1" x14ac:dyDescent="0.3">
      <c r="A13" s="54" t="s">
        <v>114</v>
      </c>
      <c r="B13" s="28">
        <v>165931647</v>
      </c>
      <c r="C13" s="28">
        <v>138451230</v>
      </c>
      <c r="D13" s="17">
        <f t="shared" si="0"/>
        <v>27480417</v>
      </c>
      <c r="E13" s="28" t="s">
        <v>83</v>
      </c>
      <c r="F13" s="29">
        <v>40000000</v>
      </c>
      <c r="G13" s="29">
        <v>40000000</v>
      </c>
      <c r="H13" s="17">
        <f>F13-G13</f>
        <v>0</v>
      </c>
    </row>
    <row r="14" spans="1:9" ht="24" customHeight="1" x14ac:dyDescent="0.3">
      <c r="A14" s="54" t="s">
        <v>115</v>
      </c>
      <c r="B14" s="28">
        <v>3748149</v>
      </c>
      <c r="C14" s="28">
        <v>7809548</v>
      </c>
      <c r="D14" s="61">
        <f t="shared" si="0"/>
        <v>-4061399</v>
      </c>
      <c r="E14" s="37" t="s">
        <v>53</v>
      </c>
      <c r="F14" s="46">
        <v>1438907647</v>
      </c>
      <c r="G14" s="46">
        <v>1177278230</v>
      </c>
      <c r="H14" s="17">
        <f t="shared" ref="H14:H15" si="2">F14-G14</f>
        <v>261629417</v>
      </c>
    </row>
    <row r="15" spans="1:9" ht="24" customHeight="1" x14ac:dyDescent="0.3">
      <c r="A15" s="30"/>
      <c r="B15" s="28"/>
      <c r="C15" s="28"/>
      <c r="D15" s="62"/>
      <c r="E15" s="30" t="s">
        <v>55</v>
      </c>
      <c r="F15" s="28">
        <v>35748149</v>
      </c>
      <c r="G15" s="29">
        <v>32000000</v>
      </c>
      <c r="H15" s="17">
        <f t="shared" si="2"/>
        <v>3748149</v>
      </c>
    </row>
    <row r="16" spans="1:9" ht="24" customHeight="1" x14ac:dyDescent="0.3">
      <c r="A16" s="56"/>
      <c r="B16" s="57"/>
      <c r="C16" s="57"/>
      <c r="D16" s="42"/>
      <c r="E16" s="56"/>
      <c r="F16" s="57"/>
      <c r="G16" s="58"/>
      <c r="H16" s="60"/>
    </row>
    <row r="17" spans="1:8" ht="24" customHeight="1" x14ac:dyDescent="0.3">
      <c r="A17" s="56"/>
      <c r="B17" s="57"/>
      <c r="C17" s="57"/>
      <c r="D17" s="42"/>
      <c r="E17" s="56"/>
      <c r="F17" s="57"/>
      <c r="G17" s="58"/>
      <c r="H17" s="42"/>
    </row>
    <row r="18" spans="1:8" x14ac:dyDescent="0.3">
      <c r="E18" s="56"/>
      <c r="F18" s="57"/>
      <c r="G18" s="58"/>
      <c r="H18" s="42"/>
    </row>
    <row r="19" spans="1:8" ht="26.25" x14ac:dyDescent="0.3">
      <c r="A19" s="84" t="s">
        <v>102</v>
      </c>
      <c r="B19" s="85"/>
      <c r="C19" s="85"/>
      <c r="E19" s="56"/>
      <c r="F19" s="57"/>
      <c r="G19" s="58"/>
      <c r="H19" s="59"/>
    </row>
    <row r="20" spans="1:8" ht="24.95" customHeight="1" x14ac:dyDescent="0.3">
      <c r="A20" s="86" t="s">
        <v>42</v>
      </c>
      <c r="B20" s="87"/>
      <c r="C20" s="87"/>
      <c r="D20" s="88"/>
      <c r="E20" s="86" t="s">
        <v>43</v>
      </c>
      <c r="F20" s="87"/>
      <c r="G20" s="87"/>
      <c r="H20" s="87"/>
    </row>
    <row r="21" spans="1:8" ht="24.95" customHeight="1" x14ac:dyDescent="0.3">
      <c r="A21" s="89" t="s">
        <v>44</v>
      </c>
      <c r="B21" s="15" t="s">
        <v>103</v>
      </c>
      <c r="C21" s="15" t="s">
        <v>103</v>
      </c>
      <c r="D21" s="89" t="s">
        <v>46</v>
      </c>
      <c r="E21" s="89" t="s">
        <v>44</v>
      </c>
      <c r="F21" s="15" t="s">
        <v>103</v>
      </c>
      <c r="G21" s="15" t="s">
        <v>103</v>
      </c>
      <c r="H21" s="89" t="s">
        <v>46</v>
      </c>
    </row>
    <row r="22" spans="1:8" ht="24.95" customHeight="1" x14ac:dyDescent="0.3">
      <c r="A22" s="90"/>
      <c r="B22" s="44" t="s">
        <v>88</v>
      </c>
      <c r="C22" s="44" t="s">
        <v>87</v>
      </c>
      <c r="D22" s="90"/>
      <c r="E22" s="90"/>
      <c r="F22" s="44" t="s">
        <v>88</v>
      </c>
      <c r="G22" s="44" t="s">
        <v>87</v>
      </c>
      <c r="H22" s="90"/>
    </row>
    <row r="23" spans="1:8" ht="24.95" customHeight="1" x14ac:dyDescent="0.3">
      <c r="A23" s="16" t="s">
        <v>47</v>
      </c>
      <c r="B23" s="17">
        <f>SUM(B24:B30)</f>
        <v>10504923230</v>
      </c>
      <c r="C23" s="17">
        <f>SUM(C24:C30)</f>
        <v>10504292011</v>
      </c>
      <c r="D23" s="17">
        <f>C23-B23</f>
        <v>-631219</v>
      </c>
      <c r="E23" s="16" t="s">
        <v>47</v>
      </c>
      <c r="F23" s="17">
        <f>SUM(F24:F33)</f>
        <v>10504923230</v>
      </c>
      <c r="G23" s="17">
        <f>SUM(G24:G33)</f>
        <v>10504292011</v>
      </c>
      <c r="H23" s="17">
        <f>G23-F23</f>
        <v>-631219</v>
      </c>
    </row>
    <row r="24" spans="1:8" ht="24.95" customHeight="1" x14ac:dyDescent="0.3">
      <c r="A24" s="18" t="s">
        <v>48</v>
      </c>
      <c r="B24" s="19">
        <v>350000000</v>
      </c>
      <c r="C24" s="19">
        <v>350000000</v>
      </c>
      <c r="D24" s="47">
        <f t="shared" ref="D24" si="3">B24-C24</f>
        <v>0</v>
      </c>
      <c r="E24" s="48" t="s">
        <v>49</v>
      </c>
      <c r="F24" s="38">
        <v>296796940</v>
      </c>
      <c r="G24" s="38">
        <v>296796940</v>
      </c>
      <c r="H24" s="17">
        <f t="shared" ref="H24:H27" si="4">F24-G24</f>
        <v>0</v>
      </c>
    </row>
    <row r="25" spans="1:8" ht="24.95" customHeight="1" x14ac:dyDescent="0.3">
      <c r="A25" s="18" t="s">
        <v>31</v>
      </c>
      <c r="B25" s="19">
        <v>8905645000</v>
      </c>
      <c r="C25" s="19">
        <v>8905645000</v>
      </c>
      <c r="D25" s="47">
        <f>C25-B25</f>
        <v>0</v>
      </c>
      <c r="E25" s="48" t="s">
        <v>50</v>
      </c>
      <c r="F25" s="38">
        <v>38731060</v>
      </c>
      <c r="G25" s="38">
        <v>38731060</v>
      </c>
      <c r="H25" s="17">
        <f t="shared" si="4"/>
        <v>0</v>
      </c>
    </row>
    <row r="26" spans="1:8" ht="24.95" customHeight="1" x14ac:dyDescent="0.3">
      <c r="A26" s="18" t="s">
        <v>83</v>
      </c>
      <c r="B26" s="19">
        <v>40000000</v>
      </c>
      <c r="C26" s="19">
        <v>40000000</v>
      </c>
      <c r="D26" s="47">
        <f t="shared" ref="D26:D30" si="5">C26-B26</f>
        <v>0</v>
      </c>
      <c r="E26" s="48" t="s">
        <v>22</v>
      </c>
      <c r="F26" s="38">
        <v>0</v>
      </c>
      <c r="G26" s="38">
        <v>0</v>
      </c>
      <c r="H26" s="17">
        <f t="shared" si="4"/>
        <v>0</v>
      </c>
    </row>
    <row r="27" spans="1:8" ht="24.95" customHeight="1" x14ac:dyDescent="0.3">
      <c r="A27" s="18" t="s">
        <v>51</v>
      </c>
      <c r="B27" s="19">
        <v>1038827000</v>
      </c>
      <c r="C27" s="19">
        <v>1033989812</v>
      </c>
      <c r="D27" s="47">
        <f t="shared" si="5"/>
        <v>-4837188</v>
      </c>
      <c r="E27" s="49" t="s">
        <v>106</v>
      </c>
      <c r="F27" s="41">
        <v>14472000</v>
      </c>
      <c r="G27" s="41">
        <v>14472000</v>
      </c>
      <c r="H27" s="17">
        <f t="shared" si="4"/>
        <v>0</v>
      </c>
    </row>
    <row r="28" spans="1:8" ht="24.95" customHeight="1" x14ac:dyDescent="0.3">
      <c r="A28" s="26" t="s">
        <v>52</v>
      </c>
      <c r="B28" s="27">
        <v>24190452</v>
      </c>
      <c r="C28" s="27">
        <v>28396421</v>
      </c>
      <c r="D28" s="47">
        <f t="shared" si="5"/>
        <v>4205969</v>
      </c>
      <c r="E28" s="29" t="s">
        <v>36</v>
      </c>
      <c r="F28" s="29">
        <v>8905645000</v>
      </c>
      <c r="G28" s="29">
        <v>8905645000</v>
      </c>
      <c r="H28" s="17">
        <f>G28-F28</f>
        <v>0</v>
      </c>
    </row>
    <row r="29" spans="1:8" ht="24.95" customHeight="1" x14ac:dyDescent="0.3">
      <c r="A29" s="54" t="s">
        <v>104</v>
      </c>
      <c r="B29" s="28">
        <v>138451230</v>
      </c>
      <c r="C29" s="28">
        <v>138451230</v>
      </c>
      <c r="D29" s="47">
        <f t="shared" si="5"/>
        <v>0</v>
      </c>
      <c r="E29" s="29" t="s">
        <v>83</v>
      </c>
      <c r="F29" s="29">
        <v>40000000</v>
      </c>
      <c r="G29" s="29">
        <v>40000000</v>
      </c>
      <c r="H29" s="17">
        <f t="shared" ref="H29:H32" si="6">G29-F29</f>
        <v>0</v>
      </c>
    </row>
    <row r="30" spans="1:8" ht="24.95" customHeight="1" x14ac:dyDescent="0.3">
      <c r="A30" s="54" t="s">
        <v>105</v>
      </c>
      <c r="B30" s="28">
        <v>7809548</v>
      </c>
      <c r="C30" s="28">
        <v>7809548</v>
      </c>
      <c r="D30" s="47">
        <f t="shared" si="5"/>
        <v>0</v>
      </c>
      <c r="E30" s="50" t="s">
        <v>51</v>
      </c>
      <c r="F30" s="46">
        <v>1177278230</v>
      </c>
      <c r="G30" s="46">
        <v>1006509395</v>
      </c>
      <c r="H30" s="17">
        <f t="shared" si="6"/>
        <v>-170768835</v>
      </c>
    </row>
    <row r="31" spans="1:8" ht="24.95" customHeight="1" x14ac:dyDescent="0.3">
      <c r="A31" s="30"/>
      <c r="B31" s="28"/>
      <c r="C31" s="29"/>
      <c r="D31" s="51"/>
      <c r="E31" s="53" t="s">
        <v>55</v>
      </c>
      <c r="F31" s="29">
        <v>32000000</v>
      </c>
      <c r="G31" s="29">
        <v>32457820</v>
      </c>
      <c r="H31" s="17">
        <f t="shared" si="6"/>
        <v>457820</v>
      </c>
    </row>
    <row r="32" spans="1:8" ht="24.95" customHeight="1" x14ac:dyDescent="0.3">
      <c r="A32" s="36"/>
      <c r="B32" s="35"/>
      <c r="C32" s="52"/>
      <c r="D32" s="52"/>
      <c r="E32" s="55" t="s">
        <v>107</v>
      </c>
      <c r="F32" s="29"/>
      <c r="G32" s="29">
        <v>165931647</v>
      </c>
      <c r="H32" s="17">
        <f t="shared" si="6"/>
        <v>165931647</v>
      </c>
    </row>
    <row r="33" spans="1:8" ht="24.95" customHeight="1" x14ac:dyDescent="0.3">
      <c r="A33" s="36"/>
      <c r="B33" s="35"/>
      <c r="C33" s="52"/>
      <c r="D33" s="52"/>
      <c r="E33" s="55" t="s">
        <v>108</v>
      </c>
      <c r="F33" s="29"/>
      <c r="G33" s="29">
        <v>3748149</v>
      </c>
      <c r="H33" s="17">
        <f t="shared" ref="H33" si="7">G33-F33</f>
        <v>3748149</v>
      </c>
    </row>
  </sheetData>
  <mergeCells count="15">
    <mergeCell ref="A1:H1"/>
    <mergeCell ref="E4:H4"/>
    <mergeCell ref="A3:C3"/>
    <mergeCell ref="A4:D4"/>
    <mergeCell ref="A5:A6"/>
    <mergeCell ref="D5:D6"/>
    <mergeCell ref="E5:E6"/>
    <mergeCell ref="H5:H6"/>
    <mergeCell ref="A19:C19"/>
    <mergeCell ref="A20:D20"/>
    <mergeCell ref="E20:H20"/>
    <mergeCell ref="A21:A22"/>
    <mergeCell ref="D21:D22"/>
    <mergeCell ref="E21:E22"/>
    <mergeCell ref="H21:H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2024년일반회계</vt:lpstr>
      <vt:lpstr>2024년노인일자리  )</vt:lpstr>
      <vt:lpstr>2024년총괄예결산 (2)</vt:lpstr>
      <vt:lpstr>'2024년노인일자리  )'!Print_Area</vt:lpstr>
      <vt:lpstr>'2024년총괄예결산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home</cp:lastModifiedBy>
  <cp:lastPrinted>2024-02-20T08:18:39Z</cp:lastPrinted>
  <dcterms:created xsi:type="dcterms:W3CDTF">2018-12-27T06:17:42Z</dcterms:created>
  <dcterms:modified xsi:type="dcterms:W3CDTF">2024-02-20T08:18:51Z</dcterms:modified>
</cp:coreProperties>
</file>