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633" activeTab="2"/>
  </bookViews>
  <sheets>
    <sheet name="2025년일반회계" sheetId="4" r:id="rId1"/>
    <sheet name="2025년노인일자리  )" sheetId="13" r:id="rId2"/>
    <sheet name="2025년총괄예결산 (2)" sheetId="15" r:id="rId3"/>
  </sheets>
  <definedNames>
    <definedName name="_xlnm.Print_Area" localSheetId="1">'2025년노인일자리  )'!$A$1:$L$44</definedName>
    <definedName name="_xlnm.Print_Area" localSheetId="2">'2025년총괄예결산 (2)'!$A$1:$H$33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5" l="1"/>
  <c r="F15" i="15"/>
  <c r="K5" i="13"/>
  <c r="J5" i="13"/>
  <c r="L6" i="13"/>
  <c r="L18" i="13"/>
  <c r="L19" i="13"/>
  <c r="L20" i="13"/>
  <c r="L21" i="13"/>
  <c r="L22" i="13"/>
  <c r="L23" i="13"/>
  <c r="L24" i="13"/>
  <c r="L25" i="13"/>
  <c r="L40" i="13"/>
  <c r="L41" i="13"/>
  <c r="L15" i="13"/>
  <c r="L14" i="13"/>
  <c r="L13" i="13"/>
  <c r="L12" i="13"/>
  <c r="L11" i="13"/>
  <c r="L10" i="13"/>
  <c r="L9" i="13"/>
  <c r="L8" i="13"/>
  <c r="L7" i="13"/>
  <c r="K31" i="4"/>
  <c r="J31" i="4"/>
  <c r="L44" i="13" l="1"/>
  <c r="L16" i="13"/>
  <c r="L17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2" i="13"/>
  <c r="F6" i="13"/>
  <c r="F7" i="13"/>
  <c r="F8" i="13"/>
  <c r="F9" i="13"/>
  <c r="F10" i="13"/>
  <c r="H14" i="15" l="1"/>
  <c r="H15" i="15"/>
  <c r="H12" i="15"/>
  <c r="H13" i="15"/>
  <c r="D14" i="15" l="1"/>
  <c r="F23" i="15" l="1"/>
  <c r="G23" i="15"/>
  <c r="H33" i="15"/>
  <c r="D30" i="15"/>
  <c r="B23" i="15"/>
  <c r="L43" i="13"/>
  <c r="F11" i="13"/>
  <c r="J7" i="4"/>
  <c r="D8" i="15" l="1"/>
  <c r="D9" i="15"/>
  <c r="D10" i="15"/>
  <c r="D11" i="15"/>
  <c r="D12" i="15"/>
  <c r="D13" i="15"/>
  <c r="H29" i="15"/>
  <c r="H30" i="15"/>
  <c r="H31" i="15"/>
  <c r="H32" i="15"/>
  <c r="H28" i="15"/>
  <c r="D26" i="15"/>
  <c r="D27" i="15"/>
  <c r="D28" i="15"/>
  <c r="D29" i="15"/>
  <c r="D25" i="15"/>
  <c r="H9" i="15" l="1"/>
  <c r="H10" i="15"/>
  <c r="H11" i="15"/>
  <c r="H8" i="15"/>
  <c r="L8" i="4" l="1"/>
  <c r="L9" i="4"/>
  <c r="L10" i="4"/>
  <c r="L11" i="4"/>
  <c r="L12" i="4"/>
  <c r="L14" i="4"/>
  <c r="L15" i="4"/>
  <c r="L16" i="4"/>
  <c r="L17" i="4"/>
  <c r="L18" i="4"/>
  <c r="L19" i="4"/>
  <c r="L20" i="4"/>
  <c r="L21" i="4"/>
  <c r="L22" i="4"/>
  <c r="L23" i="4"/>
  <c r="L26" i="4"/>
  <c r="L27" i="4"/>
  <c r="L29" i="4"/>
  <c r="L30" i="4"/>
  <c r="L32" i="4"/>
  <c r="H27" i="15" l="1"/>
  <c r="H26" i="15"/>
  <c r="H25" i="15"/>
  <c r="H24" i="15"/>
  <c r="D24" i="15"/>
  <c r="C23" i="15"/>
  <c r="H23" i="15" l="1"/>
  <c r="D23" i="15"/>
  <c r="J28" i="4"/>
  <c r="L5" i="13" l="1"/>
  <c r="K28" i="4"/>
  <c r="L28" i="4" s="1"/>
  <c r="K25" i="4"/>
  <c r="K13" i="4"/>
  <c r="J25" i="4" l="1"/>
  <c r="L25" i="4" s="1"/>
  <c r="J13" i="4"/>
  <c r="L31" i="4"/>
  <c r="L13" i="4" l="1"/>
  <c r="J6" i="4"/>
  <c r="J24" i="4"/>
  <c r="J5" i="4" l="1"/>
  <c r="F7" i="15"/>
  <c r="C7" i="15"/>
  <c r="B7" i="15"/>
  <c r="G7" i="15"/>
  <c r="D7" i="15" l="1"/>
  <c r="H7" i="15"/>
  <c r="K7" i="4"/>
  <c r="K6" i="4" l="1"/>
  <c r="L7" i="4"/>
  <c r="K24" i="4"/>
  <c r="L24" i="4" s="1"/>
  <c r="L6" i="4" l="1"/>
  <c r="K5" i="4"/>
  <c r="E5" i="13"/>
  <c r="D5" i="13"/>
  <c r="F5" i="13" l="1"/>
  <c r="F7" i="4"/>
  <c r="F6" i="4"/>
  <c r="E5" i="4" l="1"/>
  <c r="D5" i="4"/>
  <c r="F5" i="4" l="1"/>
  <c r="L5" i="4" l="1"/>
</calcChain>
</file>

<file path=xl/sharedStrings.xml><?xml version="1.0" encoding="utf-8"?>
<sst xmlns="http://schemas.openxmlformats.org/spreadsheetml/2006/main" count="186" uniqueCount="122">
  <si>
    <t>세입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</si>
  <si>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</si>
  <si>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</si>
  <si>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</si>
  <si>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</t>
    <phoneticPr fontId="2" type="noConversion"/>
  </si>
  <si>
    <t>세출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</si>
  <si>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</si>
  <si>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</si>
  <si>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</si>
  <si>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</si>
  <si>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</si>
  <si>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퇴직적립및급여충당금</t>
    <phoneticPr fontId="2" type="noConversion"/>
  </si>
  <si>
    <t>기타후생경비</t>
    <phoneticPr fontId="2" type="noConversion"/>
  </si>
  <si>
    <t>운영비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</si>
  <si>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</si>
  <si>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</si>
  <si>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</si>
  <si>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수용비및수수료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</si>
  <si>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</si>
  <si>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</si>
  <si>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</si>
  <si>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차량비</t>
    <phoneticPr fontId="2" type="noConversion"/>
  </si>
  <si>
    <t>시설비</t>
    <phoneticPr fontId="2" type="noConversion"/>
  </si>
  <si>
    <t>사업비</t>
    <phoneticPr fontId="2" type="noConversion"/>
  </si>
  <si>
    <t>교육복지형사업</t>
    <phoneticPr fontId="2" type="noConversion"/>
  </si>
  <si>
    <t>노노케어운영비</t>
    <phoneticPr fontId="2" type="noConversion"/>
  </si>
  <si>
    <t>자원봉사활동비</t>
    <phoneticPr fontId="2" type="noConversion"/>
  </si>
  <si>
    <t>교육비</t>
    <phoneticPr fontId="2" type="noConversion"/>
  </si>
  <si>
    <t>직원직능개발비</t>
    <phoneticPr fontId="2" type="noConversion"/>
  </si>
  <si>
    <t>사회참여프로그램운영비</t>
    <phoneticPr fontId="2" type="noConversion"/>
  </si>
  <si>
    <t>홍보비</t>
    <phoneticPr fontId="2" type="noConversion"/>
  </si>
  <si>
    <t>노인일자리사업비</t>
    <phoneticPr fontId="2" type="noConversion"/>
  </si>
  <si>
    <t>보조금수입</t>
    <phoneticPr fontId="2" type="noConversion"/>
  </si>
  <si>
    <t>단위:천원</t>
    <phoneticPr fontId="2" type="noConversion"/>
  </si>
  <si>
    <t>총  계</t>
    <phoneticPr fontId="2" type="noConversion"/>
  </si>
  <si>
    <t>민간분야사업개발비</t>
    <phoneticPr fontId="2" type="noConversion"/>
  </si>
  <si>
    <t>노인일자리사업</t>
    <phoneticPr fontId="2" type="noConversion"/>
  </si>
  <si>
    <t>국고보조금(50)</t>
    <phoneticPr fontId="2" type="noConversion"/>
  </si>
  <si>
    <t>시보조금(70)</t>
    <phoneticPr fontId="2" type="noConversion"/>
  </si>
  <si>
    <t>도보조금(30)</t>
    <phoneticPr fontId="2" type="noConversion"/>
  </si>
  <si>
    <t>도보조금(10)</t>
    <phoneticPr fontId="2" type="noConversion"/>
  </si>
  <si>
    <t>시보조금(90)</t>
    <phoneticPr fontId="2" type="noConversion"/>
  </si>
  <si>
    <t>세 입</t>
  </si>
  <si>
    <t>세 출</t>
  </si>
  <si>
    <t>구 분</t>
  </si>
  <si>
    <t>예산액</t>
  </si>
  <si>
    <t>증 감</t>
  </si>
  <si>
    <t>합 계</t>
  </si>
  <si>
    <t>보조금수입</t>
  </si>
  <si>
    <t>인건비</t>
  </si>
  <si>
    <t>운영비</t>
  </si>
  <si>
    <t>사업매출</t>
    <phoneticPr fontId="2" type="noConversion"/>
  </si>
  <si>
    <t>후원금</t>
    <phoneticPr fontId="2" type="noConversion"/>
  </si>
  <si>
    <t>사업매출</t>
    <phoneticPr fontId="2" type="noConversion"/>
  </si>
  <si>
    <t>노인일자리사업</t>
    <phoneticPr fontId="2" type="noConversion"/>
  </si>
  <si>
    <t xml:space="preserve"> 후원금</t>
    <phoneticPr fontId="2" type="noConversion"/>
  </si>
  <si>
    <t>도보조금(15)</t>
    <phoneticPr fontId="2" type="noConversion"/>
  </si>
  <si>
    <t>시보조금(35)</t>
    <phoneticPr fontId="2" type="noConversion"/>
  </si>
  <si>
    <t>행복한노노케어</t>
    <phoneticPr fontId="2" type="noConversion"/>
  </si>
  <si>
    <t>마을노노케어</t>
    <phoneticPr fontId="2" type="noConversion"/>
  </si>
  <si>
    <t>문화재관리</t>
    <phoneticPr fontId="2" type="noConversion"/>
  </si>
  <si>
    <t>사서도우미</t>
    <phoneticPr fontId="2" type="noConversion"/>
  </si>
  <si>
    <t>스쿨존안전지킴이</t>
    <phoneticPr fontId="2" type="noConversion"/>
  </si>
  <si>
    <t>우리하천지킴이</t>
    <phoneticPr fontId="2" type="noConversion"/>
  </si>
  <si>
    <t>지역환경개선</t>
    <phoneticPr fontId="2" type="noConversion"/>
  </si>
  <si>
    <t>재활용동네마당</t>
    <phoneticPr fontId="2" type="noConversion"/>
  </si>
  <si>
    <t>학교급식도우미</t>
    <phoneticPr fontId="2" type="noConversion"/>
  </si>
  <si>
    <t>경로당깔끄미사업</t>
    <phoneticPr fontId="2" type="noConversion"/>
  </si>
  <si>
    <t>재활용수집</t>
    <phoneticPr fontId="2" type="noConversion"/>
  </si>
  <si>
    <t>재활용품판매가게</t>
    <phoneticPr fontId="2" type="noConversion"/>
  </si>
  <si>
    <t>영농로컬푸드</t>
    <phoneticPr fontId="2" type="noConversion"/>
  </si>
  <si>
    <t>아리랑미용실</t>
    <phoneticPr fontId="2" type="noConversion"/>
  </si>
  <si>
    <t>구미문화생활학교</t>
    <phoneticPr fontId="2" type="noConversion"/>
  </si>
  <si>
    <t>아파트택배</t>
    <phoneticPr fontId="2" type="noConversion"/>
  </si>
  <si>
    <t>보육사회서비스</t>
    <phoneticPr fontId="2" type="noConversion"/>
  </si>
  <si>
    <t>우체국업무지원</t>
    <phoneticPr fontId="2" type="noConversion"/>
  </si>
  <si>
    <t>온종일돌봄지원</t>
    <phoneticPr fontId="2" type="noConversion"/>
  </si>
  <si>
    <t>전담인력인건비</t>
    <phoneticPr fontId="2" type="noConversion"/>
  </si>
  <si>
    <t>사업매출</t>
    <phoneticPr fontId="2" type="noConversion"/>
  </si>
  <si>
    <t>시설비</t>
    <phoneticPr fontId="2" type="noConversion"/>
  </si>
  <si>
    <t>민간사업개발비</t>
    <phoneticPr fontId="2" type="noConversion"/>
  </si>
  <si>
    <t>직책보조비</t>
    <phoneticPr fontId="2" type="noConversion"/>
  </si>
  <si>
    <t>국민생활시설점검</t>
    <phoneticPr fontId="2" type="noConversion"/>
  </si>
  <si>
    <t xml:space="preserve"> 자문료</t>
    <phoneticPr fontId="2" type="noConversion"/>
  </si>
  <si>
    <t>결산액</t>
    <phoneticPr fontId="2" type="noConversion"/>
  </si>
  <si>
    <t>예산액</t>
    <phoneticPr fontId="2" type="noConversion"/>
  </si>
  <si>
    <t>2024년 예산</t>
    <phoneticPr fontId="2" type="noConversion"/>
  </si>
  <si>
    <t>홍보비</t>
    <phoneticPr fontId="2" type="noConversion"/>
  </si>
  <si>
    <t>전기차충전소관리지원</t>
    <phoneticPr fontId="2" type="noConversion"/>
  </si>
  <si>
    <t>공영주차장관리지원</t>
    <phoneticPr fontId="2" type="noConversion"/>
  </si>
  <si>
    <t>유치원서비스</t>
    <phoneticPr fontId="2" type="noConversion"/>
  </si>
  <si>
    <t>공공및복지시설지원</t>
    <phoneticPr fontId="2" type="noConversion"/>
  </si>
  <si>
    <t>마을공동체돌봄방</t>
    <phoneticPr fontId="2" type="noConversion"/>
  </si>
  <si>
    <t>초등학교돌봄사업단</t>
    <phoneticPr fontId="2" type="noConversion"/>
  </si>
  <si>
    <t>노인일자리안전모니터링</t>
    <phoneticPr fontId="2" type="noConversion"/>
  </si>
  <si>
    <t>전년이월
(사업이월금)</t>
    <phoneticPr fontId="2" type="noConversion"/>
  </si>
  <si>
    <t>전년이월
(후원이월금)</t>
    <phoneticPr fontId="2" type="noConversion"/>
  </si>
  <si>
    <t>사업비</t>
    <phoneticPr fontId="2" type="noConversion"/>
  </si>
  <si>
    <t>차년이월
(사업이월금)</t>
    <phoneticPr fontId="2" type="noConversion"/>
  </si>
  <si>
    <t>차년이월
(후원이월금)</t>
    <phoneticPr fontId="2" type="noConversion"/>
  </si>
  <si>
    <t>전년이월
(사업이월금)</t>
    <phoneticPr fontId="2" type="noConversion"/>
  </si>
  <si>
    <t>전년이월
(후원이월금)</t>
    <phoneticPr fontId="2" type="noConversion"/>
  </si>
  <si>
    <t>사업비</t>
    <phoneticPr fontId="2" type="noConversion"/>
  </si>
  <si>
    <t>구미시니어클럽  노인일자리사업(보조금) 세입.세출 총괄표(2024년)</t>
    <phoneticPr fontId="2" type="noConversion"/>
  </si>
  <si>
    <t>구미시니어클럽  일반회계 세입.세출 총괄표(2025년)</t>
    <phoneticPr fontId="2" type="noConversion"/>
  </si>
  <si>
    <t>2025년 예산</t>
    <phoneticPr fontId="2" type="noConversion"/>
  </si>
  <si>
    <t>2025년 예산</t>
    <phoneticPr fontId="2" type="noConversion"/>
  </si>
  <si>
    <t>홍보물품</t>
    <phoneticPr fontId="2" type="noConversion"/>
  </si>
  <si>
    <t>공원체육시설관리</t>
    <phoneticPr fontId="2" type="noConversion"/>
  </si>
  <si>
    <t>클린 버스정류장 환경관리</t>
    <phoneticPr fontId="2" type="noConversion"/>
  </si>
  <si>
    <t>폐비닐집하장관리지원</t>
    <phoneticPr fontId="2" type="noConversion"/>
  </si>
  <si>
    <t>깔끔이청소</t>
    <phoneticPr fontId="2" type="noConversion"/>
  </si>
  <si>
    <t>안심클린소독</t>
    <phoneticPr fontId="2" type="noConversion"/>
  </si>
  <si>
    <t>셀프빨래방</t>
    <phoneticPr fontId="2" type="noConversion"/>
  </si>
  <si>
    <t>어르신 행복밥상</t>
    <phoneticPr fontId="2" type="noConversion"/>
  </si>
  <si>
    <t>건강.의료서비스매니저</t>
    <phoneticPr fontId="2" type="noConversion"/>
  </si>
  <si>
    <t>아이돌봄</t>
    <phoneticPr fontId="2" type="noConversion"/>
  </si>
  <si>
    <t>구미시니어클럽   세입.세출 총괄표(2025년 )</t>
    <phoneticPr fontId="2" type="noConversion"/>
  </si>
  <si>
    <t>2024년</t>
  </si>
  <si>
    <t>2025년</t>
  </si>
  <si>
    <t xml:space="preserve">■ 총괄결산서(2024년) </t>
    <phoneticPr fontId="2" type="noConversion"/>
  </si>
  <si>
    <t xml:space="preserve">■ 총괄예산서(2025년)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</si>
</sst>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8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6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41" fontId="3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2" xfId="1" applyFont="1" applyBorder="1">
      <alignment vertical="center"/>
    </xf>
    <xf numFmtId="41" fontId="0" fillId="0" borderId="3" xfId="1" applyFont="1" applyBorder="1">
      <alignment vertical="center"/>
    </xf>
    <xf numFmtId="41" fontId="0" fillId="0" borderId="0" xfId="1" applyFont="1">
      <alignment vertical="center"/>
    </xf>
    <xf numFmtId="41" fontId="0" fillId="0" borderId="10" xfId="1" applyFont="1" applyBorder="1" applyAlignment="1">
      <alignment horizontal="left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41" fontId="0" fillId="0" borderId="0" xfId="1" applyFont="1" applyBorder="1" applyAlignment="1">
      <alignment vertical="center"/>
    </xf>
    <xf numFmtId="41" fontId="0" fillId="0" borderId="9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0" xfId="1" applyFont="1" applyFill="1">
      <alignment vertical="center"/>
    </xf>
    <xf numFmtId="0" fontId="11" fillId="0" borderId="22" xfId="0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right" vertical="center" wrapText="1"/>
    </xf>
    <xf numFmtId="41" fontId="15" fillId="0" borderId="1" xfId="1" applyFont="1" applyBorder="1">
      <alignment vertical="center"/>
    </xf>
    <xf numFmtId="41" fontId="15" fillId="0" borderId="1" xfId="1" applyFont="1" applyFill="1" applyBorder="1">
      <alignment vertical="center"/>
    </xf>
    <xf numFmtId="41" fontId="15" fillId="0" borderId="1" xfId="1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1" fontId="0" fillId="0" borderId="14" xfId="1" applyFont="1" applyBorder="1">
      <alignment vertical="center"/>
    </xf>
    <xf numFmtId="41" fontId="0" fillId="0" borderId="14" xfId="1" applyFont="1" applyFill="1" applyBorder="1">
      <alignment vertical="center"/>
    </xf>
    <xf numFmtId="3" fontId="10" fillId="0" borderId="0" xfId="0" applyNumberFormat="1" applyFont="1" applyAlignment="1">
      <alignment horizontal="right" vertical="center" wrapText="1"/>
    </xf>
    <xf numFmtId="41" fontId="4" fillId="4" borderId="1" xfId="1" applyFont="1" applyFill="1" applyBorder="1">
      <alignment vertical="center"/>
    </xf>
    <xf numFmtId="41" fontId="0" fillId="0" borderId="0" xfId="0" applyNumberFormat="1">
      <alignment vertical="center"/>
    </xf>
    <xf numFmtId="3" fontId="12" fillId="0" borderId="23" xfId="0" applyNumberFormat="1" applyFont="1" applyBorder="1" applyAlignment="1">
      <alignment horizontal="right" vertical="center" wrapText="1"/>
    </xf>
    <xf numFmtId="41" fontId="15" fillId="0" borderId="1" xfId="1" applyFont="1" applyFill="1" applyBorder="1" applyAlignment="1">
      <alignment horizontal="center" vertical="center"/>
    </xf>
    <xf numFmtId="41" fontId="15" fillId="0" borderId="1" xfId="1" applyFont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center" vertical="center" wrapText="1"/>
    </xf>
    <xf numFmtId="41" fontId="15" fillId="0" borderId="0" xfId="1" applyFont="1" applyBorder="1" applyAlignment="1">
      <alignment horizontal="center" vertical="center"/>
    </xf>
    <xf numFmtId="41" fontId="15" fillId="0" borderId="0" xfId="1" applyFont="1" applyBorder="1">
      <alignment vertical="center"/>
    </xf>
    <xf numFmtId="41" fontId="15" fillId="0" borderId="0" xfId="1" applyFont="1" applyFill="1" applyBorder="1">
      <alignment vertical="center"/>
    </xf>
    <xf numFmtId="3" fontId="10" fillId="0" borderId="24" xfId="0" applyNumberFormat="1" applyFont="1" applyBorder="1" applyAlignment="1">
      <alignment horizontal="right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3" fontId="10" fillId="0" borderId="22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41" fontId="0" fillId="0" borderId="26" xfId="1" applyFont="1" applyBorder="1" applyAlignment="1">
      <alignment horizontal="center" vertical="center"/>
    </xf>
    <xf numFmtId="41" fontId="0" fillId="4" borderId="14" xfId="1" applyFont="1" applyFill="1" applyBorder="1">
      <alignment vertical="center"/>
    </xf>
    <xf numFmtId="41" fontId="5" fillId="4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left" vertical="center"/>
    </xf>
    <xf numFmtId="41" fontId="0" fillId="0" borderId="10" xfId="1" applyFont="1" applyBorder="1" applyAlignment="1">
      <alignment horizontal="left" vertical="center" wrapText="1"/>
    </xf>
    <xf numFmtId="41" fontId="0" fillId="0" borderId="10" xfId="1" applyFont="1" applyFill="1" applyBorder="1" applyAlignment="1">
      <alignment horizontal="left" vertical="center" wrapText="1"/>
    </xf>
    <xf numFmtId="41" fontId="0" fillId="0" borderId="1" xfId="1" applyFont="1" applyFill="1" applyBorder="1" applyAlignment="1">
      <alignment horizontal="left" vertical="center"/>
    </xf>
    <xf numFmtId="41" fontId="0" fillId="0" borderId="14" xfId="1" applyFont="1" applyFill="1" applyBorder="1" applyAlignment="1">
      <alignment horizontal="left" vertical="center"/>
    </xf>
    <xf numFmtId="41" fontId="16" fillId="0" borderId="14" xfId="1" applyFont="1" applyFill="1" applyBorder="1" applyAlignment="1">
      <alignment horizontal="left" vertical="center"/>
    </xf>
    <xf numFmtId="41" fontId="16" fillId="0" borderId="1" xfId="1" applyFont="1" applyBorder="1" applyAlignment="1">
      <alignment horizontal="left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41" fontId="0" fillId="0" borderId="26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K24" sqref="K24"/>
    </sheetView>
  </sheetViews>
  <sheetFormatPr defaultRowHeight="16.5" x14ac:dyDescent="0.3"/>
  <cols>
    <col min="1" max="1" width="11" style="9" bestFit="1" customWidth="1"/>
    <col min="2" max="2" width="11.875" style="9" customWidth="1"/>
    <col min="3" max="3" width="17.25" style="9" bestFit="1" customWidth="1"/>
    <col min="4" max="5" width="13.375" style="9" bestFit="1" customWidth="1"/>
    <col min="6" max="6" width="10.5" style="9" bestFit="1" customWidth="1"/>
    <col min="7" max="7" width="17.25" style="9" bestFit="1" customWidth="1"/>
    <col min="8" max="8" width="15.125" style="9" bestFit="1" customWidth="1"/>
    <col min="9" max="9" width="21.375" style="9" bestFit="1" customWidth="1"/>
    <col min="10" max="10" width="14.75" style="9" customWidth="1"/>
    <col min="11" max="11" width="13.375" style="9" bestFit="1" customWidth="1"/>
    <col min="12" max="12" width="11.25" style="9" customWidth="1"/>
  </cols>
  <sheetData>
    <row r="1" spans="1:12" ht="57" customHeight="1" x14ac:dyDescent="0.3">
      <c r="A1" s="67" t="s">
        <v>104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1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69" t="s">
        <v>33</v>
      </c>
      <c r="L2" s="69"/>
    </row>
    <row r="3" spans="1:12" ht="23.25" customHeight="1" x14ac:dyDescent="0.3">
      <c r="A3" s="70" t="s">
        <v>0</v>
      </c>
      <c r="B3" s="71"/>
      <c r="C3" s="71"/>
      <c r="D3" s="71"/>
      <c r="E3" s="71"/>
      <c r="F3" s="72"/>
      <c r="G3" s="73" t="s">
        <v>5</v>
      </c>
      <c r="H3" s="71"/>
      <c r="I3" s="71"/>
      <c r="J3" s="71"/>
      <c r="K3" s="71"/>
      <c r="L3" s="74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86</v>
      </c>
      <c r="E4" s="3" t="s">
        <v>105</v>
      </c>
      <c r="F4" s="4" t="s">
        <v>4</v>
      </c>
      <c r="G4" s="5" t="s">
        <v>1</v>
      </c>
      <c r="H4" s="3" t="s">
        <v>2</v>
      </c>
      <c r="I4" s="3" t="s">
        <v>3</v>
      </c>
      <c r="J4" s="3" t="s">
        <v>86</v>
      </c>
      <c r="K4" s="3" t="s">
        <v>106</v>
      </c>
      <c r="L4" s="3" t="s">
        <v>4</v>
      </c>
    </row>
    <row r="5" spans="1:12" ht="33" customHeight="1" x14ac:dyDescent="0.3">
      <c r="A5" s="77" t="s">
        <v>34</v>
      </c>
      <c r="B5" s="78"/>
      <c r="C5" s="79"/>
      <c r="D5" s="11">
        <f>SUM(D6:D10)</f>
        <v>360000</v>
      </c>
      <c r="E5" s="11">
        <f>SUM(E6:E10)</f>
        <v>360000</v>
      </c>
      <c r="F5" s="12">
        <f>D5-E5</f>
        <v>0</v>
      </c>
      <c r="G5" s="77" t="s">
        <v>34</v>
      </c>
      <c r="H5" s="78"/>
      <c r="I5" s="79"/>
      <c r="J5" s="11">
        <f>J6+J24</f>
        <v>360000</v>
      </c>
      <c r="K5" s="11">
        <f>K6+K24</f>
        <v>360000</v>
      </c>
      <c r="L5" s="11">
        <f t="shared" ref="L5" si="0">J5-K5</f>
        <v>0</v>
      </c>
    </row>
    <row r="6" spans="1:12" x14ac:dyDescent="0.3">
      <c r="A6" s="6" t="s">
        <v>32</v>
      </c>
      <c r="B6" s="6" t="s">
        <v>32</v>
      </c>
      <c r="C6" s="6" t="s">
        <v>40</v>
      </c>
      <c r="D6" s="6">
        <v>36000</v>
      </c>
      <c r="E6" s="6">
        <v>36000</v>
      </c>
      <c r="F6" s="7">
        <f>D6-E6</f>
        <v>0</v>
      </c>
      <c r="G6" s="8" t="s">
        <v>6</v>
      </c>
      <c r="H6" s="75"/>
      <c r="I6" s="76"/>
      <c r="J6" s="6">
        <f>J7+J13</f>
        <v>347384</v>
      </c>
      <c r="K6" s="6">
        <f>K7+K13</f>
        <v>353150</v>
      </c>
      <c r="L6" s="13">
        <f>K6-J6</f>
        <v>5766</v>
      </c>
    </row>
    <row r="7" spans="1:12" x14ac:dyDescent="0.3">
      <c r="A7" s="6"/>
      <c r="B7" s="6"/>
      <c r="C7" s="6" t="s">
        <v>41</v>
      </c>
      <c r="D7" s="6">
        <v>324000</v>
      </c>
      <c r="E7" s="6">
        <v>324000</v>
      </c>
      <c r="F7" s="7">
        <f>D7-E7</f>
        <v>0</v>
      </c>
      <c r="G7" s="59"/>
      <c r="H7" s="6" t="s">
        <v>7</v>
      </c>
      <c r="I7" s="6"/>
      <c r="J7" s="6">
        <f>SUM(J8:J12)</f>
        <v>309782</v>
      </c>
      <c r="K7" s="6">
        <f>SUM(K8:K12)</f>
        <v>318086</v>
      </c>
      <c r="L7" s="13">
        <f t="shared" ref="L7:L32" si="1">K7-J7</f>
        <v>8304</v>
      </c>
    </row>
    <row r="8" spans="1:12" x14ac:dyDescent="0.3">
      <c r="A8" s="6"/>
      <c r="B8" s="6"/>
      <c r="C8" s="6"/>
      <c r="D8" s="6"/>
      <c r="E8" s="6"/>
      <c r="F8" s="7"/>
      <c r="G8" s="60"/>
      <c r="H8" s="65"/>
      <c r="I8" s="6" t="s">
        <v>8</v>
      </c>
      <c r="J8" s="6">
        <v>226051</v>
      </c>
      <c r="K8" s="6">
        <v>236104</v>
      </c>
      <c r="L8" s="13">
        <f t="shared" si="1"/>
        <v>10053</v>
      </c>
    </row>
    <row r="9" spans="1:12" x14ac:dyDescent="0.3">
      <c r="A9" s="6"/>
      <c r="B9" s="6"/>
      <c r="C9" s="6"/>
      <c r="D9" s="6"/>
      <c r="E9" s="6"/>
      <c r="F9" s="7"/>
      <c r="G9" s="60"/>
      <c r="H9" s="80"/>
      <c r="I9" s="6" t="s">
        <v>9</v>
      </c>
      <c r="J9" s="6">
        <v>34485</v>
      </c>
      <c r="K9" s="6">
        <v>32490</v>
      </c>
      <c r="L9" s="13">
        <f t="shared" si="1"/>
        <v>-1995</v>
      </c>
    </row>
    <row r="10" spans="1:12" x14ac:dyDescent="0.3">
      <c r="A10" s="6"/>
      <c r="B10" s="6"/>
      <c r="C10" s="6"/>
      <c r="D10" s="6"/>
      <c r="E10" s="6"/>
      <c r="F10" s="7"/>
      <c r="G10" s="60"/>
      <c r="H10" s="80"/>
      <c r="I10" s="6" t="s">
        <v>10</v>
      </c>
      <c r="J10" s="6">
        <v>22290</v>
      </c>
      <c r="K10" s="6">
        <v>25189</v>
      </c>
      <c r="L10" s="13">
        <f t="shared" si="1"/>
        <v>2899</v>
      </c>
    </row>
    <row r="11" spans="1:12" x14ac:dyDescent="0.3">
      <c r="A11" s="6"/>
      <c r="B11" s="6"/>
      <c r="C11" s="6"/>
      <c r="D11" s="6"/>
      <c r="E11" s="6"/>
      <c r="F11" s="7"/>
      <c r="G11" s="60"/>
      <c r="H11" s="80"/>
      <c r="I11" s="6" t="s">
        <v>11</v>
      </c>
      <c r="J11" s="6">
        <v>24906</v>
      </c>
      <c r="K11" s="6">
        <v>22383</v>
      </c>
      <c r="L11" s="13">
        <f t="shared" si="1"/>
        <v>-2523</v>
      </c>
    </row>
    <row r="12" spans="1:12" x14ac:dyDescent="0.3">
      <c r="A12" s="6"/>
      <c r="B12" s="6"/>
      <c r="C12" s="6"/>
      <c r="D12" s="6"/>
      <c r="E12" s="6"/>
      <c r="F12" s="7"/>
      <c r="G12" s="60"/>
      <c r="H12" s="66"/>
      <c r="I12" s="6" t="s">
        <v>12</v>
      </c>
      <c r="J12" s="6">
        <v>2050</v>
      </c>
      <c r="K12" s="6">
        <v>1920</v>
      </c>
      <c r="L12" s="13">
        <f t="shared" si="1"/>
        <v>-130</v>
      </c>
    </row>
    <row r="13" spans="1:12" x14ac:dyDescent="0.3">
      <c r="A13" s="6"/>
      <c r="B13" s="6"/>
      <c r="C13" s="6"/>
      <c r="D13" s="6"/>
      <c r="E13" s="6"/>
      <c r="F13" s="7"/>
      <c r="G13" s="60"/>
      <c r="H13" s="10" t="s">
        <v>13</v>
      </c>
      <c r="I13" s="6"/>
      <c r="J13" s="6">
        <f>SUM(J14:J23)</f>
        <v>37602</v>
      </c>
      <c r="K13" s="6">
        <f>SUM(K14:K23)</f>
        <v>35064</v>
      </c>
      <c r="L13" s="13">
        <f t="shared" si="1"/>
        <v>-2538</v>
      </c>
    </row>
    <row r="14" spans="1:12" x14ac:dyDescent="0.3">
      <c r="A14" s="6"/>
      <c r="B14" s="6"/>
      <c r="C14" s="6"/>
      <c r="D14" s="6"/>
      <c r="E14" s="6"/>
      <c r="F14" s="7"/>
      <c r="G14" s="60"/>
      <c r="H14" s="65"/>
      <c r="I14" s="6" t="s">
        <v>14</v>
      </c>
      <c r="J14" s="6">
        <v>5563</v>
      </c>
      <c r="K14" s="6">
        <v>4680</v>
      </c>
      <c r="L14" s="13">
        <f t="shared" si="1"/>
        <v>-883</v>
      </c>
    </row>
    <row r="15" spans="1:12" x14ac:dyDescent="0.3">
      <c r="A15" s="6"/>
      <c r="B15" s="6"/>
      <c r="C15" s="6"/>
      <c r="D15" s="6"/>
      <c r="E15" s="6"/>
      <c r="F15" s="7"/>
      <c r="G15" s="60"/>
      <c r="H15" s="80"/>
      <c r="I15" s="6" t="s">
        <v>81</v>
      </c>
      <c r="J15" s="6">
        <v>3600</v>
      </c>
      <c r="K15" s="6">
        <v>3600</v>
      </c>
      <c r="L15" s="13">
        <f t="shared" si="1"/>
        <v>0</v>
      </c>
    </row>
    <row r="16" spans="1:12" x14ac:dyDescent="0.3">
      <c r="A16" s="6"/>
      <c r="B16" s="6"/>
      <c r="C16" s="6"/>
      <c r="D16" s="6"/>
      <c r="E16" s="6"/>
      <c r="F16" s="7"/>
      <c r="G16" s="60"/>
      <c r="H16" s="80"/>
      <c r="I16" s="6" t="s">
        <v>15</v>
      </c>
      <c r="J16" s="6">
        <v>1870</v>
      </c>
      <c r="K16" s="6">
        <v>2400</v>
      </c>
      <c r="L16" s="13">
        <f t="shared" si="1"/>
        <v>530</v>
      </c>
    </row>
    <row r="17" spans="1:12" x14ac:dyDescent="0.3">
      <c r="A17" s="6"/>
      <c r="B17" s="6"/>
      <c r="C17" s="6"/>
      <c r="D17" s="6"/>
      <c r="E17" s="6"/>
      <c r="F17" s="7"/>
      <c r="G17" s="60"/>
      <c r="H17" s="80"/>
      <c r="I17" s="6" t="s">
        <v>83</v>
      </c>
      <c r="J17" s="6">
        <v>800</v>
      </c>
      <c r="K17" s="6">
        <v>0</v>
      </c>
      <c r="L17" s="13">
        <f t="shared" si="1"/>
        <v>-800</v>
      </c>
    </row>
    <row r="18" spans="1:12" x14ac:dyDescent="0.3">
      <c r="A18" s="6"/>
      <c r="B18" s="6"/>
      <c r="C18" s="6"/>
      <c r="D18" s="6"/>
      <c r="E18" s="6"/>
      <c r="F18" s="7"/>
      <c r="G18" s="60"/>
      <c r="H18" s="80"/>
      <c r="I18" s="6" t="s">
        <v>16</v>
      </c>
      <c r="J18" s="6">
        <v>2068</v>
      </c>
      <c r="K18" s="6">
        <v>2100</v>
      </c>
      <c r="L18" s="13">
        <f t="shared" si="1"/>
        <v>32</v>
      </c>
    </row>
    <row r="19" spans="1:12" x14ac:dyDescent="0.3">
      <c r="A19" s="6"/>
      <c r="B19" s="6"/>
      <c r="C19" s="6"/>
      <c r="D19" s="6"/>
      <c r="E19" s="6"/>
      <c r="F19" s="7"/>
      <c r="G19" s="60"/>
      <c r="H19" s="80"/>
      <c r="I19" s="6" t="s">
        <v>17</v>
      </c>
      <c r="J19" s="6">
        <v>7304</v>
      </c>
      <c r="K19" s="6">
        <v>5472</v>
      </c>
      <c r="L19" s="13">
        <f t="shared" si="1"/>
        <v>-1832</v>
      </c>
    </row>
    <row r="20" spans="1:12" x14ac:dyDescent="0.3">
      <c r="A20" s="6"/>
      <c r="B20" s="6"/>
      <c r="C20" s="6"/>
      <c r="D20" s="6"/>
      <c r="E20" s="6"/>
      <c r="F20" s="7"/>
      <c r="G20" s="60"/>
      <c r="H20" s="80"/>
      <c r="I20" s="6" t="s">
        <v>18</v>
      </c>
      <c r="J20" s="6">
        <v>4991</v>
      </c>
      <c r="K20" s="6">
        <v>5400</v>
      </c>
      <c r="L20" s="13">
        <f t="shared" si="1"/>
        <v>409</v>
      </c>
    </row>
    <row r="21" spans="1:12" x14ac:dyDescent="0.3">
      <c r="A21" s="6"/>
      <c r="B21" s="6"/>
      <c r="C21" s="6"/>
      <c r="D21" s="6"/>
      <c r="E21" s="6"/>
      <c r="F21" s="7"/>
      <c r="G21" s="60"/>
      <c r="H21" s="80"/>
      <c r="I21" s="6" t="s">
        <v>19</v>
      </c>
      <c r="J21" s="6">
        <v>6077</v>
      </c>
      <c r="K21" s="6">
        <v>6382</v>
      </c>
      <c r="L21" s="13">
        <f t="shared" si="1"/>
        <v>305</v>
      </c>
    </row>
    <row r="22" spans="1:12" x14ac:dyDescent="0.3">
      <c r="A22" s="6"/>
      <c r="B22" s="6"/>
      <c r="C22" s="6"/>
      <c r="D22" s="6"/>
      <c r="E22" s="6"/>
      <c r="F22" s="7"/>
      <c r="G22" s="60"/>
      <c r="H22" s="80"/>
      <c r="I22" s="6" t="s">
        <v>20</v>
      </c>
      <c r="J22" s="6">
        <v>4800</v>
      </c>
      <c r="K22" s="6">
        <v>4800</v>
      </c>
      <c r="L22" s="13">
        <f t="shared" si="1"/>
        <v>0</v>
      </c>
    </row>
    <row r="23" spans="1:12" x14ac:dyDescent="0.3">
      <c r="A23" s="6"/>
      <c r="B23" s="6"/>
      <c r="C23" s="6"/>
      <c r="D23" s="6"/>
      <c r="E23" s="6"/>
      <c r="F23" s="7"/>
      <c r="G23" s="61"/>
      <c r="H23" s="66"/>
      <c r="I23" s="6" t="s">
        <v>21</v>
      </c>
      <c r="J23" s="6">
        <v>529</v>
      </c>
      <c r="K23" s="6">
        <v>230</v>
      </c>
      <c r="L23" s="13">
        <f t="shared" si="1"/>
        <v>-299</v>
      </c>
    </row>
    <row r="24" spans="1:12" x14ac:dyDescent="0.3">
      <c r="A24" s="6"/>
      <c r="B24" s="6"/>
      <c r="C24" s="6"/>
      <c r="D24" s="6"/>
      <c r="E24" s="6"/>
      <c r="F24" s="7"/>
      <c r="G24" s="8" t="s">
        <v>23</v>
      </c>
      <c r="H24" s="75"/>
      <c r="I24" s="76"/>
      <c r="J24" s="6">
        <f>J25+J28+J31</f>
        <v>12616</v>
      </c>
      <c r="K24" s="6">
        <f>K25+K28+K31</f>
        <v>6850</v>
      </c>
      <c r="L24" s="13">
        <f t="shared" si="1"/>
        <v>-5766</v>
      </c>
    </row>
    <row r="25" spans="1:12" x14ac:dyDescent="0.3">
      <c r="A25" s="6"/>
      <c r="B25" s="6"/>
      <c r="C25" s="6"/>
      <c r="D25" s="6"/>
      <c r="E25" s="6"/>
      <c r="F25" s="7"/>
      <c r="G25" s="62"/>
      <c r="H25" s="6" t="s">
        <v>24</v>
      </c>
      <c r="I25" s="6"/>
      <c r="J25" s="6">
        <f>SUM(J26:J27)</f>
        <v>2940</v>
      </c>
      <c r="K25" s="6">
        <f>SUM(K26:K27)</f>
        <v>700</v>
      </c>
      <c r="L25" s="13">
        <f t="shared" si="1"/>
        <v>-2240</v>
      </c>
    </row>
    <row r="26" spans="1:12" x14ac:dyDescent="0.3">
      <c r="A26" s="6"/>
      <c r="B26" s="6"/>
      <c r="C26" s="6"/>
      <c r="D26" s="6"/>
      <c r="E26" s="6"/>
      <c r="F26" s="7"/>
      <c r="G26" s="63"/>
      <c r="H26" s="65"/>
      <c r="I26" s="6" t="s">
        <v>25</v>
      </c>
      <c r="J26" s="6">
        <v>2280</v>
      </c>
      <c r="K26" s="6">
        <v>0</v>
      </c>
      <c r="L26" s="13">
        <f t="shared" si="1"/>
        <v>-2280</v>
      </c>
    </row>
    <row r="27" spans="1:12" x14ac:dyDescent="0.3">
      <c r="A27" s="6"/>
      <c r="B27" s="6"/>
      <c r="C27" s="6"/>
      <c r="D27" s="6"/>
      <c r="E27" s="6"/>
      <c r="F27" s="7"/>
      <c r="G27" s="63"/>
      <c r="H27" s="66"/>
      <c r="I27" s="6" t="s">
        <v>26</v>
      </c>
      <c r="J27" s="6">
        <v>660</v>
      </c>
      <c r="K27" s="6">
        <v>700</v>
      </c>
      <c r="L27" s="13">
        <f t="shared" si="1"/>
        <v>40</v>
      </c>
    </row>
    <row r="28" spans="1:12" x14ac:dyDescent="0.3">
      <c r="A28" s="6"/>
      <c r="B28" s="6"/>
      <c r="C28" s="6"/>
      <c r="D28" s="6"/>
      <c r="E28" s="6"/>
      <c r="F28" s="7"/>
      <c r="G28" s="63"/>
      <c r="H28" s="6" t="s">
        <v>27</v>
      </c>
      <c r="I28" s="6"/>
      <c r="J28" s="6">
        <f>SUM(J29:J30)</f>
        <v>7676</v>
      </c>
      <c r="K28" s="6">
        <f>SUM(K29:K30)</f>
        <v>5950</v>
      </c>
      <c r="L28" s="13">
        <f t="shared" si="1"/>
        <v>-1726</v>
      </c>
    </row>
    <row r="29" spans="1:12" x14ac:dyDescent="0.3">
      <c r="A29" s="6"/>
      <c r="B29" s="6"/>
      <c r="C29" s="6"/>
      <c r="D29" s="6"/>
      <c r="E29" s="6"/>
      <c r="F29" s="7"/>
      <c r="G29" s="63"/>
      <c r="H29" s="65"/>
      <c r="I29" s="6" t="s">
        <v>28</v>
      </c>
      <c r="J29" s="6">
        <v>2876</v>
      </c>
      <c r="K29" s="6">
        <v>1150</v>
      </c>
      <c r="L29" s="13">
        <f t="shared" si="1"/>
        <v>-1726</v>
      </c>
    </row>
    <row r="30" spans="1:12" x14ac:dyDescent="0.3">
      <c r="A30" s="6"/>
      <c r="B30" s="6"/>
      <c r="C30" s="6"/>
      <c r="D30" s="6"/>
      <c r="E30" s="6"/>
      <c r="F30" s="7"/>
      <c r="G30" s="63"/>
      <c r="H30" s="66"/>
      <c r="I30" s="6" t="s">
        <v>29</v>
      </c>
      <c r="J30" s="6">
        <v>4800</v>
      </c>
      <c r="K30" s="6">
        <v>4800</v>
      </c>
      <c r="L30" s="13">
        <f t="shared" si="1"/>
        <v>0</v>
      </c>
    </row>
    <row r="31" spans="1:12" x14ac:dyDescent="0.3">
      <c r="A31" s="6"/>
      <c r="B31" s="6"/>
      <c r="C31" s="6"/>
      <c r="D31" s="6"/>
      <c r="E31" s="6"/>
      <c r="F31" s="7"/>
      <c r="G31" s="63"/>
      <c r="H31" s="6" t="s">
        <v>30</v>
      </c>
      <c r="I31" s="6"/>
      <c r="J31" s="6">
        <f>J32+J33</f>
        <v>2000</v>
      </c>
      <c r="K31" s="6">
        <f>K32+K33</f>
        <v>200</v>
      </c>
      <c r="L31" s="13">
        <f t="shared" si="1"/>
        <v>-1800</v>
      </c>
    </row>
    <row r="32" spans="1:12" x14ac:dyDescent="0.3">
      <c r="A32" s="6"/>
      <c r="B32" s="6"/>
      <c r="C32" s="6"/>
      <c r="D32" s="6"/>
      <c r="E32" s="6"/>
      <c r="F32" s="7"/>
      <c r="G32" s="63"/>
      <c r="H32" s="65"/>
      <c r="I32" s="6" t="s">
        <v>87</v>
      </c>
      <c r="J32" s="6">
        <v>100</v>
      </c>
      <c r="K32" s="6">
        <v>200</v>
      </c>
      <c r="L32" s="13">
        <f t="shared" si="1"/>
        <v>100</v>
      </c>
    </row>
    <row r="33" spans="1:12" x14ac:dyDescent="0.3">
      <c r="A33" s="6"/>
      <c r="B33" s="6"/>
      <c r="C33" s="6"/>
      <c r="D33" s="6"/>
      <c r="E33" s="6"/>
      <c r="F33" s="6"/>
      <c r="G33" s="64"/>
      <c r="H33" s="66"/>
      <c r="I33" s="6" t="s">
        <v>107</v>
      </c>
      <c r="J33" s="6">
        <v>1900</v>
      </c>
      <c r="K33" s="6"/>
      <c r="L33" s="6"/>
    </row>
    <row r="37" spans="1:12" x14ac:dyDescent="0.3">
      <c r="H37" s="9">
        <v>0</v>
      </c>
    </row>
  </sheetData>
  <mergeCells count="15">
    <mergeCell ref="G7:G23"/>
    <mergeCell ref="G25:G33"/>
    <mergeCell ref="H32:H33"/>
    <mergeCell ref="A1:L1"/>
    <mergeCell ref="K2:L2"/>
    <mergeCell ref="A3:F3"/>
    <mergeCell ref="G3:L3"/>
    <mergeCell ref="H6:I6"/>
    <mergeCell ref="A5:C5"/>
    <mergeCell ref="G5:I5"/>
    <mergeCell ref="H8:H12"/>
    <mergeCell ref="H26:H27"/>
    <mergeCell ref="H29:H30"/>
    <mergeCell ref="H14:H23"/>
    <mergeCell ref="H24:I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5" zoomScaleNormal="100" workbookViewId="0">
      <selection activeCell="K6" sqref="K6"/>
    </sheetView>
  </sheetViews>
  <sheetFormatPr defaultRowHeight="16.5" x14ac:dyDescent="0.3"/>
  <cols>
    <col min="1" max="1" width="11.875" style="9" customWidth="1"/>
    <col min="2" max="2" width="13.75" style="9" customWidth="1"/>
    <col min="3" max="3" width="20.125" style="9" customWidth="1"/>
    <col min="4" max="4" width="15.875" style="9" customWidth="1"/>
    <col min="5" max="5" width="12.25" style="9" customWidth="1"/>
    <col min="6" max="6" width="16" style="9" customWidth="1"/>
    <col min="7" max="7" width="14.625" style="9" customWidth="1"/>
    <col min="8" max="8" width="21" style="9" customWidth="1"/>
    <col min="9" max="9" width="6.875" style="9" customWidth="1"/>
    <col min="10" max="10" width="13.625" style="23" customWidth="1"/>
    <col min="11" max="11" width="14.875" style="9" customWidth="1"/>
    <col min="12" max="12" width="14.375" style="9" customWidth="1"/>
    <col min="14" max="15" width="10.875" bestFit="1" customWidth="1"/>
  </cols>
  <sheetData>
    <row r="1" spans="1:15" ht="57" customHeight="1" x14ac:dyDescent="0.3">
      <c r="A1" s="67" t="s">
        <v>103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21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1"/>
      <c r="K2" s="69" t="s">
        <v>33</v>
      </c>
      <c r="L2" s="69"/>
    </row>
    <row r="3" spans="1:15" ht="23.25" customHeight="1" x14ac:dyDescent="0.3">
      <c r="A3" s="70" t="s">
        <v>0</v>
      </c>
      <c r="B3" s="71"/>
      <c r="C3" s="71"/>
      <c r="D3" s="71"/>
      <c r="E3" s="71"/>
      <c r="F3" s="72"/>
      <c r="G3" s="73" t="s">
        <v>5</v>
      </c>
      <c r="H3" s="71"/>
      <c r="I3" s="71"/>
      <c r="J3" s="71"/>
      <c r="K3" s="71"/>
      <c r="L3" s="74"/>
    </row>
    <row r="4" spans="1:15" ht="33" customHeight="1" x14ac:dyDescent="0.3">
      <c r="A4" s="3" t="s">
        <v>1</v>
      </c>
      <c r="B4" s="3" t="s">
        <v>2</v>
      </c>
      <c r="C4" s="3" t="s">
        <v>3</v>
      </c>
      <c r="D4" s="3" t="s">
        <v>86</v>
      </c>
      <c r="E4" s="3" t="s">
        <v>105</v>
      </c>
      <c r="F4" s="4" t="s">
        <v>4</v>
      </c>
      <c r="G4" s="5" t="s">
        <v>1</v>
      </c>
      <c r="H4" s="3" t="s">
        <v>2</v>
      </c>
      <c r="I4" s="3" t="s">
        <v>3</v>
      </c>
      <c r="J4" s="3" t="s">
        <v>86</v>
      </c>
      <c r="K4" s="3" t="s">
        <v>105</v>
      </c>
      <c r="L4" s="3" t="s">
        <v>4</v>
      </c>
    </row>
    <row r="5" spans="1:15" ht="33" customHeight="1" x14ac:dyDescent="0.3">
      <c r="A5" s="77" t="s">
        <v>34</v>
      </c>
      <c r="B5" s="78"/>
      <c r="C5" s="79"/>
      <c r="D5" s="11">
        <f>SUM(D6:D12)</f>
        <v>13709244</v>
      </c>
      <c r="E5" s="11">
        <f>SUM(E6:E12)</f>
        <v>0</v>
      </c>
      <c r="F5" s="12">
        <f>E5-D5</f>
        <v>-13709244</v>
      </c>
      <c r="G5" s="77" t="s">
        <v>34</v>
      </c>
      <c r="H5" s="78"/>
      <c r="I5" s="79"/>
      <c r="J5" s="11">
        <f>SUM(J6:J43)</f>
        <v>13709244</v>
      </c>
      <c r="K5" s="11">
        <f>SUM(K6:K43)</f>
        <v>16045882</v>
      </c>
      <c r="L5" s="11">
        <f>K5-J5</f>
        <v>2336638</v>
      </c>
    </row>
    <row r="6" spans="1:15" ht="15.75" customHeight="1" x14ac:dyDescent="0.3">
      <c r="A6" s="6" t="s">
        <v>32</v>
      </c>
      <c r="B6" s="6" t="s">
        <v>37</v>
      </c>
      <c r="C6" s="6" t="s">
        <v>31</v>
      </c>
      <c r="D6" s="6">
        <v>6834622</v>
      </c>
      <c r="E6" s="6"/>
      <c r="F6" s="14">
        <f t="shared" ref="F6:F10" si="0">E6-D6</f>
        <v>-6834622</v>
      </c>
      <c r="G6" s="6" t="s">
        <v>36</v>
      </c>
      <c r="H6" s="52" t="s">
        <v>58</v>
      </c>
      <c r="I6" s="6"/>
      <c r="J6" s="22">
        <v>936860</v>
      </c>
      <c r="K6" s="22">
        <v>633560</v>
      </c>
      <c r="L6" s="13">
        <f>K6-J6</f>
        <v>-303300</v>
      </c>
    </row>
    <row r="7" spans="1:15" ht="15.75" customHeight="1" x14ac:dyDescent="0.3">
      <c r="A7" s="65"/>
      <c r="B7" s="6" t="s">
        <v>56</v>
      </c>
      <c r="C7" s="6" t="s">
        <v>31</v>
      </c>
      <c r="D7" s="6">
        <v>2050386.6</v>
      </c>
      <c r="E7" s="6"/>
      <c r="F7" s="14">
        <f t="shared" si="0"/>
        <v>-2050386.6</v>
      </c>
      <c r="G7" s="62"/>
      <c r="H7" s="52" t="s">
        <v>59</v>
      </c>
      <c r="I7" s="6"/>
      <c r="J7" s="22">
        <v>134800</v>
      </c>
      <c r="K7" s="22">
        <v>438100</v>
      </c>
      <c r="L7" s="13">
        <f t="shared" ref="L7:L15" si="1">K7-J7</f>
        <v>303300</v>
      </c>
    </row>
    <row r="8" spans="1:15" ht="15.75" customHeight="1" x14ac:dyDescent="0.3">
      <c r="A8" s="80"/>
      <c r="B8" s="6" t="s">
        <v>57</v>
      </c>
      <c r="C8" s="6" t="s">
        <v>31</v>
      </c>
      <c r="D8" s="6">
        <v>4784235.4000000004</v>
      </c>
      <c r="E8" s="6"/>
      <c r="F8" s="14">
        <f t="shared" si="0"/>
        <v>-4784235.4000000004</v>
      </c>
      <c r="G8" s="63"/>
      <c r="H8" s="52" t="s">
        <v>60</v>
      </c>
      <c r="I8" s="6"/>
      <c r="J8" s="22">
        <v>192090</v>
      </c>
      <c r="K8" s="22">
        <v>219050</v>
      </c>
      <c r="L8" s="13">
        <f t="shared" si="1"/>
        <v>26960</v>
      </c>
    </row>
    <row r="9" spans="1:15" ht="15.75" customHeight="1" x14ac:dyDescent="0.3">
      <c r="A9" s="80"/>
      <c r="B9" s="6" t="s">
        <v>39</v>
      </c>
      <c r="C9" s="6" t="s">
        <v>35</v>
      </c>
      <c r="D9" s="6">
        <v>12000</v>
      </c>
      <c r="E9" s="6"/>
      <c r="F9" s="14">
        <f t="shared" si="0"/>
        <v>-12000</v>
      </c>
      <c r="G9" s="63"/>
      <c r="H9" s="52" t="s">
        <v>61</v>
      </c>
      <c r="I9" s="6"/>
      <c r="J9" s="22">
        <v>208940</v>
      </c>
      <c r="K9" s="22">
        <v>202200</v>
      </c>
      <c r="L9" s="13">
        <f t="shared" si="1"/>
        <v>-6740</v>
      </c>
    </row>
    <row r="10" spans="1:15" ht="15.75" customHeight="1" x14ac:dyDescent="0.3">
      <c r="A10" s="66"/>
      <c r="B10" s="6" t="s">
        <v>38</v>
      </c>
      <c r="C10" s="6" t="s">
        <v>35</v>
      </c>
      <c r="D10" s="6">
        <v>28000</v>
      </c>
      <c r="E10" s="6"/>
      <c r="F10" s="14">
        <f t="shared" si="0"/>
        <v>-28000</v>
      </c>
      <c r="G10" s="63"/>
      <c r="H10" s="52" t="s">
        <v>62</v>
      </c>
      <c r="I10" s="6"/>
      <c r="J10" s="22">
        <v>431360</v>
      </c>
      <c r="K10" s="22">
        <v>498760</v>
      </c>
      <c r="L10" s="13">
        <f t="shared" si="1"/>
        <v>67400</v>
      </c>
    </row>
    <row r="11" spans="1:15" ht="15.75" customHeight="1" x14ac:dyDescent="0.3">
      <c r="A11" s="6"/>
      <c r="B11" s="6"/>
      <c r="C11" s="6"/>
      <c r="D11" s="6"/>
      <c r="E11" s="6"/>
      <c r="F11" s="14">
        <f t="shared" ref="F11" si="2">D11-E11</f>
        <v>0</v>
      </c>
      <c r="G11" s="63"/>
      <c r="H11" s="52" t="s">
        <v>63</v>
      </c>
      <c r="I11" s="6"/>
      <c r="J11" s="22">
        <v>256120</v>
      </c>
      <c r="K11" s="22">
        <v>269600</v>
      </c>
      <c r="L11" s="13">
        <f t="shared" si="1"/>
        <v>13480</v>
      </c>
    </row>
    <row r="12" spans="1:15" ht="15.75" customHeight="1" x14ac:dyDescent="0.3">
      <c r="A12" s="6"/>
      <c r="B12" s="6"/>
      <c r="C12" s="6"/>
      <c r="D12" s="6"/>
      <c r="E12" s="6"/>
      <c r="F12" s="14"/>
      <c r="G12" s="63"/>
      <c r="H12" s="10" t="s">
        <v>64</v>
      </c>
      <c r="I12" s="6"/>
      <c r="J12" s="22">
        <v>1553570</v>
      </c>
      <c r="K12" s="22">
        <v>1381700</v>
      </c>
      <c r="L12" s="13">
        <f t="shared" si="1"/>
        <v>-171870</v>
      </c>
    </row>
    <row r="13" spans="1:15" ht="15.75" customHeight="1" x14ac:dyDescent="0.3">
      <c r="A13" s="6"/>
      <c r="B13" s="6"/>
      <c r="C13" s="6"/>
      <c r="D13" s="6"/>
      <c r="E13" s="6"/>
      <c r="F13" s="6"/>
      <c r="G13" s="63"/>
      <c r="H13" s="53" t="s">
        <v>65</v>
      </c>
      <c r="I13" s="6"/>
      <c r="J13" s="22">
        <v>161760</v>
      </c>
      <c r="K13" s="22">
        <v>175240</v>
      </c>
      <c r="L13" s="13">
        <f t="shared" si="1"/>
        <v>13480</v>
      </c>
    </row>
    <row r="14" spans="1:15" ht="15.75" customHeight="1" x14ac:dyDescent="0.3">
      <c r="A14" s="6"/>
      <c r="B14" s="6"/>
      <c r="C14" s="6"/>
      <c r="D14" s="6"/>
      <c r="E14" s="6"/>
      <c r="F14" s="6"/>
      <c r="G14" s="63"/>
      <c r="H14" s="54" t="s">
        <v>66</v>
      </c>
      <c r="I14" s="6"/>
      <c r="J14" s="22">
        <v>572900</v>
      </c>
      <c r="K14" s="22">
        <v>593120</v>
      </c>
      <c r="L14" s="13">
        <f t="shared" si="1"/>
        <v>20220</v>
      </c>
    </row>
    <row r="15" spans="1:15" ht="15.75" customHeight="1" x14ac:dyDescent="0.3">
      <c r="A15" s="6"/>
      <c r="B15" s="6"/>
      <c r="C15" s="6"/>
      <c r="D15" s="6"/>
      <c r="E15" s="6"/>
      <c r="F15" s="6"/>
      <c r="G15" s="63"/>
      <c r="H15" s="52" t="s">
        <v>67</v>
      </c>
      <c r="I15" s="6"/>
      <c r="J15" s="22">
        <v>1516500</v>
      </c>
      <c r="K15" s="22">
        <v>1516500</v>
      </c>
      <c r="L15" s="13">
        <f t="shared" si="1"/>
        <v>0</v>
      </c>
    </row>
    <row r="16" spans="1:15" ht="15.75" customHeight="1" x14ac:dyDescent="0.3">
      <c r="A16" s="6"/>
      <c r="B16" s="6"/>
      <c r="C16" s="6"/>
      <c r="D16" s="6"/>
      <c r="E16" s="6"/>
      <c r="F16" s="6"/>
      <c r="G16" s="63"/>
      <c r="H16" s="52" t="s">
        <v>88</v>
      </c>
      <c r="I16" s="6"/>
      <c r="J16" s="22">
        <v>101100</v>
      </c>
      <c r="K16" s="22">
        <v>64030</v>
      </c>
      <c r="L16" s="13">
        <f t="shared" ref="L16:L42" si="3">K16-J16</f>
        <v>-37070</v>
      </c>
      <c r="N16" s="37"/>
      <c r="O16" s="37"/>
    </row>
    <row r="17" spans="1:15" ht="15.75" customHeight="1" x14ac:dyDescent="0.3">
      <c r="A17" s="6"/>
      <c r="B17" s="6"/>
      <c r="C17" s="6"/>
      <c r="D17" s="6"/>
      <c r="E17" s="6"/>
      <c r="F17" s="6"/>
      <c r="G17" s="63"/>
      <c r="H17" s="52" t="s">
        <v>89</v>
      </c>
      <c r="I17" s="6"/>
      <c r="J17" s="22">
        <v>202200</v>
      </c>
      <c r="K17" s="22">
        <v>134800</v>
      </c>
      <c r="L17" s="13">
        <f t="shared" si="3"/>
        <v>-67400</v>
      </c>
      <c r="N17" s="37"/>
      <c r="O17" s="37"/>
    </row>
    <row r="18" spans="1:15" ht="15.75" customHeight="1" x14ac:dyDescent="0.3">
      <c r="A18" s="6"/>
      <c r="B18" s="6"/>
      <c r="C18" s="6"/>
      <c r="D18" s="6"/>
      <c r="E18" s="6"/>
      <c r="F18" s="6"/>
      <c r="G18" s="63"/>
      <c r="H18" s="52" t="s">
        <v>108</v>
      </c>
      <c r="I18" s="6"/>
      <c r="J18" s="22"/>
      <c r="K18" s="22">
        <v>235900</v>
      </c>
      <c r="L18" s="13">
        <f t="shared" si="3"/>
        <v>235900</v>
      </c>
      <c r="N18" s="37"/>
      <c r="O18" s="37"/>
    </row>
    <row r="19" spans="1:15" ht="15.75" customHeight="1" x14ac:dyDescent="0.3">
      <c r="A19" s="6"/>
      <c r="B19" s="6"/>
      <c r="C19" s="6"/>
      <c r="D19" s="6"/>
      <c r="E19" s="6"/>
      <c r="F19" s="6"/>
      <c r="G19" s="63"/>
      <c r="H19" s="58" t="s">
        <v>109</v>
      </c>
      <c r="I19" s="6"/>
      <c r="J19" s="22"/>
      <c r="K19" s="22">
        <v>269600</v>
      </c>
      <c r="L19" s="13">
        <f t="shared" si="3"/>
        <v>269600</v>
      </c>
      <c r="N19" s="37"/>
      <c r="O19" s="37"/>
    </row>
    <row r="20" spans="1:15" ht="15.75" customHeight="1" x14ac:dyDescent="0.3">
      <c r="A20" s="6"/>
      <c r="B20" s="6"/>
      <c r="C20" s="6"/>
      <c r="D20" s="6"/>
      <c r="E20" s="6"/>
      <c r="F20" s="6"/>
      <c r="G20" s="63"/>
      <c r="H20" s="52" t="s">
        <v>110</v>
      </c>
      <c r="I20" s="6"/>
      <c r="J20" s="22"/>
      <c r="K20" s="22">
        <v>107840</v>
      </c>
      <c r="L20" s="13">
        <f t="shared" si="3"/>
        <v>107840</v>
      </c>
      <c r="N20" s="37"/>
      <c r="O20" s="37"/>
    </row>
    <row r="21" spans="1:15" ht="15.75" customHeight="1" x14ac:dyDescent="0.3">
      <c r="A21" s="6"/>
      <c r="B21" s="6"/>
      <c r="C21" s="6"/>
      <c r="D21" s="6"/>
      <c r="E21" s="6"/>
      <c r="F21" s="6"/>
      <c r="G21" s="63"/>
      <c r="H21" s="52" t="s">
        <v>68</v>
      </c>
      <c r="I21" s="6"/>
      <c r="J21" s="22">
        <v>357780</v>
      </c>
      <c r="K21" s="22">
        <v>315060</v>
      </c>
      <c r="L21" s="13">
        <f t="shared" si="3"/>
        <v>-42720</v>
      </c>
      <c r="N21" s="37"/>
    </row>
    <row r="22" spans="1:15" ht="15.75" customHeight="1" x14ac:dyDescent="0.3">
      <c r="A22" s="6"/>
      <c r="B22" s="6"/>
      <c r="C22" s="6"/>
      <c r="D22" s="6"/>
      <c r="E22" s="6"/>
      <c r="F22" s="6"/>
      <c r="G22" s="63"/>
      <c r="H22" s="52" t="s">
        <v>69</v>
      </c>
      <c r="I22" s="6"/>
      <c r="J22" s="22">
        <v>24030</v>
      </c>
      <c r="K22" s="22">
        <v>24030</v>
      </c>
      <c r="L22" s="13">
        <f t="shared" si="3"/>
        <v>0</v>
      </c>
    </row>
    <row r="23" spans="1:15" ht="15.75" customHeight="1" x14ac:dyDescent="0.3">
      <c r="A23" s="6"/>
      <c r="B23" s="6"/>
      <c r="C23" s="6"/>
      <c r="D23" s="6"/>
      <c r="E23" s="6"/>
      <c r="F23" s="6"/>
      <c r="G23" s="63"/>
      <c r="H23" s="52" t="s">
        <v>111</v>
      </c>
      <c r="I23" s="6"/>
      <c r="J23" s="22">
        <v>197580</v>
      </c>
      <c r="K23" s="22">
        <v>221610</v>
      </c>
      <c r="L23" s="13">
        <f t="shared" si="3"/>
        <v>24030</v>
      </c>
    </row>
    <row r="24" spans="1:15" ht="15.75" customHeight="1" x14ac:dyDescent="0.3">
      <c r="A24" s="6"/>
      <c r="B24" s="6"/>
      <c r="C24" s="6"/>
      <c r="D24" s="6"/>
      <c r="E24" s="6"/>
      <c r="F24" s="6"/>
      <c r="G24" s="63"/>
      <c r="H24" s="52" t="s">
        <v>112</v>
      </c>
      <c r="I24" s="6"/>
      <c r="J24" s="22"/>
      <c r="K24" s="22">
        <v>26700</v>
      </c>
      <c r="L24" s="13">
        <f t="shared" si="3"/>
        <v>26700</v>
      </c>
    </row>
    <row r="25" spans="1:15" ht="15.75" customHeight="1" x14ac:dyDescent="0.3">
      <c r="A25" s="6"/>
      <c r="B25" s="6"/>
      <c r="C25" s="6"/>
      <c r="D25" s="6"/>
      <c r="E25" s="6"/>
      <c r="F25" s="6"/>
      <c r="G25" s="63"/>
      <c r="H25" s="52" t="s">
        <v>113</v>
      </c>
      <c r="I25" s="6"/>
      <c r="J25" s="22"/>
      <c r="K25" s="22">
        <v>18690</v>
      </c>
      <c r="L25" s="13">
        <f t="shared" si="3"/>
        <v>18690</v>
      </c>
    </row>
    <row r="26" spans="1:15" ht="15.75" customHeight="1" x14ac:dyDescent="0.3">
      <c r="A26" s="6"/>
      <c r="B26" s="6"/>
      <c r="C26" s="6"/>
      <c r="D26" s="6"/>
      <c r="E26" s="6"/>
      <c r="F26" s="6"/>
      <c r="G26" s="63"/>
      <c r="H26" s="52" t="s">
        <v>70</v>
      </c>
      <c r="I26" s="6"/>
      <c r="J26" s="22">
        <v>82770</v>
      </c>
      <c r="K26" s="22">
        <v>77430</v>
      </c>
      <c r="L26" s="13">
        <f t="shared" si="3"/>
        <v>-5340</v>
      </c>
    </row>
    <row r="27" spans="1:15" ht="15.75" customHeight="1" x14ac:dyDescent="0.3">
      <c r="A27" s="6"/>
      <c r="B27" s="6"/>
      <c r="C27" s="6"/>
      <c r="D27" s="6"/>
      <c r="E27" s="6"/>
      <c r="F27" s="6"/>
      <c r="G27" s="63"/>
      <c r="H27" s="52" t="s">
        <v>71</v>
      </c>
      <c r="I27" s="6"/>
      <c r="J27" s="22">
        <v>42720</v>
      </c>
      <c r="K27" s="22">
        <v>45390</v>
      </c>
      <c r="L27" s="13">
        <f t="shared" si="3"/>
        <v>2670</v>
      </c>
    </row>
    <row r="28" spans="1:15" ht="15.75" customHeight="1" x14ac:dyDescent="0.3">
      <c r="A28" s="6"/>
      <c r="B28" s="6"/>
      <c r="C28" s="6"/>
      <c r="D28" s="6"/>
      <c r="E28" s="6"/>
      <c r="F28" s="6"/>
      <c r="G28" s="63"/>
      <c r="H28" s="52" t="s">
        <v>72</v>
      </c>
      <c r="I28" s="6"/>
      <c r="J28" s="22">
        <v>93450</v>
      </c>
      <c r="K28" s="22">
        <v>98790</v>
      </c>
      <c r="L28" s="13">
        <f t="shared" si="3"/>
        <v>5340</v>
      </c>
    </row>
    <row r="29" spans="1:15" ht="15.75" customHeight="1" x14ac:dyDescent="0.3">
      <c r="A29" s="6"/>
      <c r="B29" s="6"/>
      <c r="C29" s="6"/>
      <c r="D29" s="6"/>
      <c r="E29" s="6"/>
      <c r="F29" s="6"/>
      <c r="G29" s="63"/>
      <c r="H29" s="52" t="s">
        <v>73</v>
      </c>
      <c r="I29" s="6"/>
      <c r="J29" s="22">
        <v>18690</v>
      </c>
      <c r="K29" s="22">
        <v>26700</v>
      </c>
      <c r="L29" s="13">
        <f t="shared" si="3"/>
        <v>8010</v>
      </c>
      <c r="N29" s="37"/>
    </row>
    <row r="30" spans="1:15" ht="15.75" customHeight="1" x14ac:dyDescent="0.3">
      <c r="A30" s="6"/>
      <c r="B30" s="6"/>
      <c r="C30" s="6"/>
      <c r="D30" s="6"/>
      <c r="E30" s="6"/>
      <c r="F30" s="6"/>
      <c r="G30" s="63"/>
      <c r="H30" s="55" t="s">
        <v>74</v>
      </c>
      <c r="I30" s="6"/>
      <c r="J30" s="22">
        <v>2116000</v>
      </c>
      <c r="K30" s="22">
        <v>2073680</v>
      </c>
      <c r="L30" s="13">
        <f t="shared" si="3"/>
        <v>-42320</v>
      </c>
      <c r="N30" s="37"/>
      <c r="O30" s="37"/>
    </row>
    <row r="31" spans="1:15" ht="15.75" customHeight="1" x14ac:dyDescent="0.3">
      <c r="A31" s="6"/>
      <c r="B31" s="6"/>
      <c r="C31" s="6"/>
      <c r="D31" s="6"/>
      <c r="E31" s="6"/>
      <c r="F31" s="6"/>
      <c r="G31" s="63"/>
      <c r="H31" s="55" t="s">
        <v>90</v>
      </c>
      <c r="I31" s="6"/>
      <c r="J31" s="22">
        <v>888720</v>
      </c>
      <c r="K31" s="22">
        <v>922576</v>
      </c>
      <c r="L31" s="13">
        <f t="shared" si="3"/>
        <v>33856</v>
      </c>
      <c r="N31" s="37"/>
      <c r="O31" s="37"/>
    </row>
    <row r="32" spans="1:15" ht="15.75" customHeight="1" x14ac:dyDescent="0.3">
      <c r="A32" s="6"/>
      <c r="B32" s="6"/>
      <c r="C32" s="6"/>
      <c r="D32" s="6"/>
      <c r="E32" s="6"/>
      <c r="F32" s="6"/>
      <c r="G32" s="63"/>
      <c r="H32" s="55" t="s">
        <v>91</v>
      </c>
      <c r="I32" s="6"/>
      <c r="J32" s="22">
        <v>812544</v>
      </c>
      <c r="K32" s="22">
        <v>1201888</v>
      </c>
      <c r="L32" s="13">
        <f t="shared" si="3"/>
        <v>389344</v>
      </c>
    </row>
    <row r="33" spans="1:15" ht="15.75" customHeight="1" x14ac:dyDescent="0.3">
      <c r="A33" s="6"/>
      <c r="B33" s="6"/>
      <c r="C33" s="6"/>
      <c r="D33" s="6"/>
      <c r="E33" s="6"/>
      <c r="F33" s="6"/>
      <c r="G33" s="63"/>
      <c r="H33" s="55" t="s">
        <v>75</v>
      </c>
      <c r="I33" s="6"/>
      <c r="J33" s="22">
        <v>338560</v>
      </c>
      <c r="K33" s="22">
        <v>389344</v>
      </c>
      <c r="L33" s="13">
        <f t="shared" si="3"/>
        <v>50784</v>
      </c>
    </row>
    <row r="34" spans="1:15" ht="15.75" customHeight="1" x14ac:dyDescent="0.3">
      <c r="A34" s="6"/>
      <c r="B34" s="6"/>
      <c r="C34" s="6"/>
      <c r="D34" s="6"/>
      <c r="E34" s="6"/>
      <c r="F34" s="6"/>
      <c r="G34" s="63"/>
      <c r="H34" s="55" t="s">
        <v>82</v>
      </c>
      <c r="I34" s="6"/>
      <c r="J34" s="22">
        <v>50784</v>
      </c>
      <c r="K34" s="22">
        <v>67712</v>
      </c>
      <c r="L34" s="13">
        <f t="shared" si="3"/>
        <v>16928</v>
      </c>
    </row>
    <row r="35" spans="1:15" ht="15.75" customHeight="1" x14ac:dyDescent="0.3">
      <c r="A35" s="6"/>
      <c r="B35" s="6"/>
      <c r="C35" s="6"/>
      <c r="D35" s="6"/>
      <c r="E35" s="6"/>
      <c r="F35" s="6"/>
      <c r="G35" s="63"/>
      <c r="H35" s="55" t="s">
        <v>76</v>
      </c>
      <c r="I35" s="6"/>
      <c r="J35" s="22">
        <v>770224</v>
      </c>
      <c r="K35" s="22">
        <v>804080</v>
      </c>
      <c r="L35" s="13">
        <f t="shared" si="3"/>
        <v>33856</v>
      </c>
    </row>
    <row r="36" spans="1:15" ht="15.75" customHeight="1" x14ac:dyDescent="0.3">
      <c r="A36" s="6"/>
      <c r="B36" s="6"/>
      <c r="C36" s="6"/>
      <c r="D36" s="6"/>
      <c r="E36" s="6"/>
      <c r="F36" s="6"/>
      <c r="G36" s="63"/>
      <c r="H36" s="56" t="s">
        <v>92</v>
      </c>
      <c r="I36" s="33"/>
      <c r="J36" s="34">
        <v>457056</v>
      </c>
      <c r="K36" s="34">
        <v>507840</v>
      </c>
      <c r="L36" s="13">
        <f t="shared" si="3"/>
        <v>50784</v>
      </c>
    </row>
    <row r="37" spans="1:15" ht="15.75" customHeight="1" x14ac:dyDescent="0.3">
      <c r="A37" s="6"/>
      <c r="B37" s="6"/>
      <c r="C37" s="6"/>
      <c r="D37" s="6"/>
      <c r="E37" s="6"/>
      <c r="F37" s="6"/>
      <c r="G37" s="63"/>
      <c r="H37" s="57" t="s">
        <v>94</v>
      </c>
      <c r="I37" s="33"/>
      <c r="J37" s="34">
        <v>253920</v>
      </c>
      <c r="K37" s="34">
        <v>220064</v>
      </c>
      <c r="L37" s="13">
        <f t="shared" si="3"/>
        <v>-33856</v>
      </c>
    </row>
    <row r="38" spans="1:15" ht="15.75" customHeight="1" x14ac:dyDescent="0.3">
      <c r="A38" s="6"/>
      <c r="B38" s="6"/>
      <c r="C38" s="6"/>
      <c r="D38" s="6"/>
      <c r="E38" s="6"/>
      <c r="F38" s="6"/>
      <c r="G38" s="63"/>
      <c r="H38" s="56" t="s">
        <v>93</v>
      </c>
      <c r="I38" s="33"/>
      <c r="J38" s="34">
        <v>177744</v>
      </c>
      <c r="K38" s="34">
        <v>220064</v>
      </c>
      <c r="L38" s="13">
        <f t="shared" si="3"/>
        <v>42320</v>
      </c>
    </row>
    <row r="39" spans="1:15" ht="15.75" customHeight="1" x14ac:dyDescent="0.3">
      <c r="A39" s="6"/>
      <c r="B39" s="6"/>
      <c r="C39" s="6"/>
      <c r="D39" s="6"/>
      <c r="E39" s="6"/>
      <c r="F39" s="6"/>
      <c r="G39" s="63"/>
      <c r="H39" s="56" t="s">
        <v>114</v>
      </c>
      <c r="I39" s="33"/>
      <c r="J39" s="34">
        <v>67712</v>
      </c>
      <c r="K39" s="34">
        <v>50784</v>
      </c>
      <c r="L39" s="13">
        <f t="shared" si="3"/>
        <v>-16928</v>
      </c>
      <c r="N39" s="37"/>
    </row>
    <row r="40" spans="1:15" ht="15.75" customHeight="1" x14ac:dyDescent="0.3">
      <c r="A40" s="6"/>
      <c r="B40" s="6"/>
      <c r="C40" s="6"/>
      <c r="D40" s="6"/>
      <c r="E40" s="6"/>
      <c r="F40" s="6"/>
      <c r="G40" s="63"/>
      <c r="H40" s="57" t="s">
        <v>115</v>
      </c>
      <c r="I40" s="33"/>
      <c r="J40" s="34"/>
      <c r="K40" s="34">
        <v>211600</v>
      </c>
      <c r="L40" s="13">
        <f t="shared" si="3"/>
        <v>211600</v>
      </c>
      <c r="N40" s="37"/>
    </row>
    <row r="41" spans="1:15" ht="15.75" customHeight="1" x14ac:dyDescent="0.3">
      <c r="A41" s="6"/>
      <c r="B41" s="6"/>
      <c r="C41" s="6"/>
      <c r="D41" s="6"/>
      <c r="E41" s="6"/>
      <c r="F41" s="6"/>
      <c r="G41" s="63"/>
      <c r="H41" s="56" t="s">
        <v>116</v>
      </c>
      <c r="I41" s="33"/>
      <c r="J41" s="34"/>
      <c r="K41" s="34">
        <v>989600</v>
      </c>
      <c r="L41" s="13">
        <f t="shared" si="3"/>
        <v>989600</v>
      </c>
      <c r="N41" s="37"/>
    </row>
    <row r="42" spans="1:15" ht="15.75" customHeight="1" x14ac:dyDescent="0.3">
      <c r="A42" s="6"/>
      <c r="B42" s="6"/>
      <c r="C42" s="6"/>
      <c r="D42" s="6"/>
      <c r="E42" s="6"/>
      <c r="F42" s="6"/>
      <c r="G42" s="63"/>
      <c r="H42" s="56" t="s">
        <v>77</v>
      </c>
      <c r="I42" s="33"/>
      <c r="J42" s="34">
        <v>650760</v>
      </c>
      <c r="K42" s="34">
        <v>752250</v>
      </c>
      <c r="L42" s="13">
        <f t="shared" si="3"/>
        <v>101490</v>
      </c>
      <c r="N42" s="37"/>
      <c r="O42" s="37"/>
    </row>
    <row r="43" spans="1:15" ht="15.75" customHeight="1" x14ac:dyDescent="0.3">
      <c r="A43" s="33"/>
      <c r="B43" s="33"/>
      <c r="C43" s="33"/>
      <c r="D43" s="33"/>
      <c r="E43" s="33"/>
      <c r="F43" s="33"/>
      <c r="G43" s="63"/>
      <c r="H43" s="50" t="s">
        <v>80</v>
      </c>
      <c r="I43" s="50"/>
      <c r="J43" s="50">
        <v>40000</v>
      </c>
      <c r="K43" s="50">
        <v>40000</v>
      </c>
      <c r="L43" s="51">
        <f t="shared" ref="L43" si="4">J43-K43</f>
        <v>0</v>
      </c>
    </row>
    <row r="44" spans="1:15" ht="15.75" customHeight="1" x14ac:dyDescent="0.3">
      <c r="A44" s="6"/>
      <c r="B44" s="6"/>
      <c r="C44" s="6"/>
      <c r="D44" s="6"/>
      <c r="E44" s="6"/>
      <c r="F44" s="6"/>
      <c r="G44" s="49"/>
      <c r="H44" s="36" t="s">
        <v>78</v>
      </c>
      <c r="I44" s="36"/>
      <c r="J44" s="36">
        <v>1272976</v>
      </c>
      <c r="K44" s="36">
        <v>1006120</v>
      </c>
      <c r="L44" s="36">
        <f>K44-J44</f>
        <v>-266856</v>
      </c>
    </row>
  </sheetData>
  <mergeCells count="8">
    <mergeCell ref="A7:A10"/>
    <mergeCell ref="G7:G43"/>
    <mergeCell ref="A1:L1"/>
    <mergeCell ref="K2:L2"/>
    <mergeCell ref="A3:F3"/>
    <mergeCell ref="G3:L3"/>
    <mergeCell ref="A5:C5"/>
    <mergeCell ref="G5:I5"/>
  </mergeCells>
  <phoneticPr fontId="2" type="noConversion"/>
  <pageMargins left="0.62" right="0.45" top="0.43" bottom="0.17" header="0.31496062992125984" footer="0.19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zoomScaleSheetLayoutView="148" workbookViewId="0">
      <selection activeCell="B11" sqref="B11"/>
    </sheetView>
  </sheetViews>
  <sheetFormatPr defaultRowHeight="16.5" x14ac:dyDescent="0.3"/>
  <cols>
    <col min="1" max="1" width="11.875" style="9" customWidth="1"/>
    <col min="2" max="2" width="15.875" style="9" customWidth="1"/>
    <col min="3" max="3" width="18.375" style="9" customWidth="1"/>
    <col min="4" max="4" width="14.875" style="9" bestFit="1" customWidth="1"/>
    <col min="5" max="5" width="12.25" style="9" customWidth="1"/>
    <col min="6" max="6" width="16" style="9" bestFit="1" customWidth="1"/>
    <col min="7" max="7" width="16" style="9" customWidth="1"/>
    <col min="8" max="8" width="15.25" style="9" customWidth="1"/>
    <col min="9" max="9" width="6.5" style="9" customWidth="1"/>
    <col min="10" max="10" width="9" customWidth="1"/>
    <col min="11" max="11" width="14.625" bestFit="1" customWidth="1"/>
  </cols>
  <sheetData>
    <row r="1" spans="1:9" ht="57" customHeight="1" x14ac:dyDescent="0.3">
      <c r="A1" s="67" t="s">
        <v>117</v>
      </c>
      <c r="B1" s="67"/>
      <c r="C1" s="67"/>
      <c r="D1" s="67"/>
      <c r="E1" s="67"/>
      <c r="F1" s="67"/>
      <c r="G1" s="67"/>
      <c r="H1" s="67"/>
      <c r="I1" s="20"/>
    </row>
    <row r="3" spans="1:9" ht="32.25" customHeight="1" x14ac:dyDescent="0.3">
      <c r="A3" s="83" t="s">
        <v>121</v>
      </c>
      <c r="B3" s="84"/>
      <c r="C3" s="84"/>
    </row>
    <row r="4" spans="1:9" ht="30.75" customHeight="1" x14ac:dyDescent="0.3">
      <c r="A4" s="81" t="s">
        <v>42</v>
      </c>
      <c r="B4" s="82"/>
      <c r="C4" s="82"/>
      <c r="D4" s="85"/>
      <c r="E4" s="81" t="s">
        <v>43</v>
      </c>
      <c r="F4" s="82"/>
      <c r="G4" s="82"/>
      <c r="H4" s="82"/>
    </row>
    <row r="5" spans="1:9" x14ac:dyDescent="0.3">
      <c r="A5" s="86" t="s">
        <v>44</v>
      </c>
      <c r="B5" s="15" t="s">
        <v>119</v>
      </c>
      <c r="C5" s="15" t="s">
        <v>118</v>
      </c>
      <c r="D5" s="86" t="s">
        <v>46</v>
      </c>
      <c r="E5" s="86" t="s">
        <v>44</v>
      </c>
      <c r="F5" s="15" t="s">
        <v>119</v>
      </c>
      <c r="G5" s="15" t="s">
        <v>118</v>
      </c>
      <c r="H5" s="86" t="s">
        <v>46</v>
      </c>
    </row>
    <row r="6" spans="1:9" x14ac:dyDescent="0.3">
      <c r="A6" s="87"/>
      <c r="B6" s="29" t="s">
        <v>45</v>
      </c>
      <c r="C6" s="29" t="s">
        <v>45</v>
      </c>
      <c r="D6" s="87"/>
      <c r="E6" s="87"/>
      <c r="F6" s="29" t="s">
        <v>45</v>
      </c>
      <c r="G6" s="29" t="s">
        <v>45</v>
      </c>
      <c r="H6" s="87"/>
    </row>
    <row r="7" spans="1:9" ht="24.95" customHeight="1" x14ac:dyDescent="0.3">
      <c r="A7" s="16" t="s">
        <v>47</v>
      </c>
      <c r="B7" s="17">
        <f>SUM(B8:B14)</f>
        <v>18083460587</v>
      </c>
      <c r="C7" s="17">
        <f>SUM(C8:C14)</f>
        <v>15543899796</v>
      </c>
      <c r="D7" s="17">
        <f>B7-C7</f>
        <v>2539560791</v>
      </c>
      <c r="E7" s="16" t="s">
        <v>47</v>
      </c>
      <c r="F7" s="17">
        <f>SUM(F8:F15)</f>
        <v>18083460587</v>
      </c>
      <c r="G7" s="17">
        <f>SUM(G8:G15)</f>
        <v>15543899796</v>
      </c>
      <c r="H7" s="17">
        <f>F7-G7</f>
        <v>2539560791</v>
      </c>
    </row>
    <row r="8" spans="1:9" ht="24.95" customHeight="1" x14ac:dyDescent="0.3">
      <c r="A8" s="18" t="s">
        <v>48</v>
      </c>
      <c r="B8" s="19">
        <v>360000000</v>
      </c>
      <c r="C8" s="19">
        <v>360000000</v>
      </c>
      <c r="D8" s="17">
        <f t="shared" ref="D8:D14" si="0">B8-C8</f>
        <v>0</v>
      </c>
      <c r="E8" s="18" t="s">
        <v>49</v>
      </c>
      <c r="F8" s="19">
        <v>318086000</v>
      </c>
      <c r="G8" s="19">
        <v>309782770</v>
      </c>
      <c r="H8" s="17">
        <f>F8-G8</f>
        <v>8303230</v>
      </c>
    </row>
    <row r="9" spans="1:9" ht="24.95" customHeight="1" x14ac:dyDescent="0.3">
      <c r="A9" s="18" t="s">
        <v>31</v>
      </c>
      <c r="B9" s="19">
        <v>16005882000</v>
      </c>
      <c r="C9" s="19">
        <v>13669244000</v>
      </c>
      <c r="D9" s="17">
        <f t="shared" si="0"/>
        <v>2336638000</v>
      </c>
      <c r="E9" s="18" t="s">
        <v>50</v>
      </c>
      <c r="F9" s="19">
        <v>35064000</v>
      </c>
      <c r="G9" s="19">
        <v>37601230</v>
      </c>
      <c r="H9" s="17">
        <f t="shared" ref="H9:H11" si="1">F9-G9</f>
        <v>-2537230</v>
      </c>
    </row>
    <row r="10" spans="1:9" ht="24.95" customHeight="1" x14ac:dyDescent="0.3">
      <c r="A10" s="18" t="s">
        <v>80</v>
      </c>
      <c r="B10" s="19">
        <v>40000000</v>
      </c>
      <c r="C10" s="19">
        <v>40000000</v>
      </c>
      <c r="D10" s="17">
        <f t="shared" si="0"/>
        <v>0</v>
      </c>
      <c r="E10" s="18" t="s">
        <v>79</v>
      </c>
      <c r="F10" s="19"/>
      <c r="G10" s="19">
        <v>0</v>
      </c>
      <c r="H10" s="17">
        <f t="shared" si="1"/>
        <v>0</v>
      </c>
    </row>
    <row r="11" spans="1:9" ht="24.95" customHeight="1" x14ac:dyDescent="0.3">
      <c r="A11" s="18" t="s">
        <v>51</v>
      </c>
      <c r="B11" s="19">
        <v>1426556000</v>
      </c>
      <c r="C11" s="19">
        <v>1272976000</v>
      </c>
      <c r="D11" s="17">
        <f t="shared" si="0"/>
        <v>153580000</v>
      </c>
      <c r="E11" s="24" t="s">
        <v>102</v>
      </c>
      <c r="F11" s="25">
        <v>6850000</v>
      </c>
      <c r="G11" s="25">
        <v>12616000</v>
      </c>
      <c r="H11" s="17">
        <f t="shared" si="1"/>
        <v>-5766000</v>
      </c>
    </row>
    <row r="12" spans="1:9" ht="24.95" customHeight="1" x14ac:dyDescent="0.3">
      <c r="A12" s="24" t="s">
        <v>52</v>
      </c>
      <c r="B12" s="25">
        <v>32000000</v>
      </c>
      <c r="C12" s="25">
        <v>32000000</v>
      </c>
      <c r="D12" s="17">
        <f t="shared" si="0"/>
        <v>0</v>
      </c>
      <c r="E12" s="26" t="s">
        <v>54</v>
      </c>
      <c r="F12" s="27">
        <v>16005882000</v>
      </c>
      <c r="G12" s="27">
        <v>13669244000</v>
      </c>
      <c r="H12" s="17">
        <f>F12-G12</f>
        <v>2336638000</v>
      </c>
    </row>
    <row r="13" spans="1:9" ht="24.95" customHeight="1" x14ac:dyDescent="0.3">
      <c r="A13" s="40" t="s">
        <v>100</v>
      </c>
      <c r="B13" s="26">
        <v>209529258</v>
      </c>
      <c r="C13" s="26">
        <v>165931647</v>
      </c>
      <c r="D13" s="17">
        <f t="shared" si="0"/>
        <v>43597611</v>
      </c>
      <c r="E13" s="26" t="s">
        <v>80</v>
      </c>
      <c r="F13" s="27">
        <v>40000000</v>
      </c>
      <c r="G13" s="27">
        <v>40000000</v>
      </c>
      <c r="H13" s="17">
        <f>F13-G13</f>
        <v>0</v>
      </c>
    </row>
    <row r="14" spans="1:9" ht="24" customHeight="1" x14ac:dyDescent="0.3">
      <c r="A14" s="40" t="s">
        <v>101</v>
      </c>
      <c r="B14" s="26">
        <v>9493329</v>
      </c>
      <c r="C14" s="26">
        <v>3748149</v>
      </c>
      <c r="D14" s="47">
        <f t="shared" si="0"/>
        <v>5745180</v>
      </c>
      <c r="E14" s="32" t="s">
        <v>53</v>
      </c>
      <c r="F14" s="38">
        <f>B11+B13</f>
        <v>1636085258</v>
      </c>
      <c r="G14" s="38">
        <v>1438907647</v>
      </c>
      <c r="H14" s="17">
        <f t="shared" ref="H14:H15" si="2">F14-G14</f>
        <v>197177611</v>
      </c>
    </row>
    <row r="15" spans="1:9" ht="24" customHeight="1" x14ac:dyDescent="0.3">
      <c r="A15" s="28"/>
      <c r="B15" s="26"/>
      <c r="C15" s="26"/>
      <c r="D15" s="48"/>
      <c r="E15" s="28" t="s">
        <v>55</v>
      </c>
      <c r="F15" s="26">
        <f>B12+B14</f>
        <v>41493329</v>
      </c>
      <c r="G15" s="27">
        <v>35748149</v>
      </c>
      <c r="H15" s="17">
        <f t="shared" si="2"/>
        <v>5745180</v>
      </c>
    </row>
    <row r="16" spans="1:9" ht="24" customHeight="1" x14ac:dyDescent="0.3">
      <c r="A16" s="42"/>
      <c r="B16" s="43"/>
      <c r="C16" s="43"/>
      <c r="D16" s="35"/>
      <c r="E16" s="42"/>
      <c r="F16" s="43"/>
      <c r="G16" s="44"/>
      <c r="H16" s="46"/>
    </row>
    <row r="17" spans="1:8" ht="24" customHeight="1" x14ac:dyDescent="0.3">
      <c r="A17" s="42"/>
      <c r="B17" s="43"/>
      <c r="C17" s="43"/>
      <c r="D17" s="35"/>
      <c r="E17" s="42"/>
      <c r="F17" s="43"/>
      <c r="G17" s="44"/>
      <c r="H17" s="35"/>
    </row>
    <row r="18" spans="1:8" x14ac:dyDescent="0.3">
      <c r="E18" s="42"/>
      <c r="F18" s="43"/>
      <c r="G18" s="44"/>
      <c r="H18" s="35"/>
    </row>
    <row r="19" spans="1:8" ht="26.25" x14ac:dyDescent="0.3">
      <c r="A19" s="88" t="s">
        <v>120</v>
      </c>
      <c r="B19" s="89"/>
      <c r="C19" s="89"/>
      <c r="E19" s="42"/>
      <c r="F19" s="43"/>
      <c r="G19" s="44"/>
      <c r="H19" s="45"/>
    </row>
    <row r="20" spans="1:8" ht="24.95" customHeight="1" x14ac:dyDescent="0.3">
      <c r="A20" s="81" t="s">
        <v>42</v>
      </c>
      <c r="B20" s="82"/>
      <c r="C20" s="82"/>
      <c r="D20" s="85"/>
      <c r="E20" s="81" t="s">
        <v>43</v>
      </c>
      <c r="F20" s="82"/>
      <c r="G20" s="82"/>
      <c r="H20" s="82"/>
    </row>
    <row r="21" spans="1:8" ht="24.95" customHeight="1" x14ac:dyDescent="0.3">
      <c r="A21" s="86" t="s">
        <v>44</v>
      </c>
      <c r="B21" s="15" t="s">
        <v>118</v>
      </c>
      <c r="C21" s="15" t="s">
        <v>118</v>
      </c>
      <c r="D21" s="86" t="s">
        <v>46</v>
      </c>
      <c r="E21" s="86" t="s">
        <v>44</v>
      </c>
      <c r="F21" s="15" t="s">
        <v>118</v>
      </c>
      <c r="G21" s="15" t="s">
        <v>118</v>
      </c>
      <c r="H21" s="86" t="s">
        <v>46</v>
      </c>
    </row>
    <row r="22" spans="1:8" ht="24.95" customHeight="1" x14ac:dyDescent="0.3">
      <c r="A22" s="87"/>
      <c r="B22" s="29" t="s">
        <v>85</v>
      </c>
      <c r="C22" s="29" t="s">
        <v>84</v>
      </c>
      <c r="D22" s="87"/>
      <c r="E22" s="87"/>
      <c r="F22" s="29" t="s">
        <v>85</v>
      </c>
      <c r="G22" s="29" t="s">
        <v>84</v>
      </c>
      <c r="H22" s="87"/>
    </row>
    <row r="23" spans="1:8" ht="24.95" customHeight="1" x14ac:dyDescent="0.3">
      <c r="A23" s="16" t="s">
        <v>47</v>
      </c>
      <c r="B23" s="17">
        <f>SUM(B24:B30)</f>
        <v>15543899796</v>
      </c>
      <c r="C23" s="17">
        <f>SUM(C24:C30)</f>
        <v>15642526747</v>
      </c>
      <c r="D23" s="17">
        <f>C23-B23</f>
        <v>98626951</v>
      </c>
      <c r="E23" s="16" t="s">
        <v>47</v>
      </c>
      <c r="F23" s="17">
        <f>SUM(F24:F33)</f>
        <v>15543899796</v>
      </c>
      <c r="G23" s="17">
        <f>SUM(G24:G33)</f>
        <v>15642526747</v>
      </c>
      <c r="H23" s="17">
        <f>G23-F23</f>
        <v>98626951</v>
      </c>
    </row>
    <row r="24" spans="1:8" ht="24.95" customHeight="1" x14ac:dyDescent="0.3">
      <c r="A24" s="18" t="s">
        <v>48</v>
      </c>
      <c r="B24" s="19">
        <v>360000000</v>
      </c>
      <c r="C24" s="19">
        <v>360000000</v>
      </c>
      <c r="D24" s="17">
        <f t="shared" ref="D24" si="3">B24-C24</f>
        <v>0</v>
      </c>
      <c r="E24" s="18" t="s">
        <v>49</v>
      </c>
      <c r="F24" s="19">
        <v>309782770</v>
      </c>
      <c r="G24" s="19">
        <v>309782770</v>
      </c>
      <c r="H24" s="17">
        <f t="shared" ref="H24:H27" si="4">F24-G24</f>
        <v>0</v>
      </c>
    </row>
    <row r="25" spans="1:8" ht="24.95" customHeight="1" x14ac:dyDescent="0.3">
      <c r="A25" s="18" t="s">
        <v>31</v>
      </c>
      <c r="B25" s="19">
        <v>13669244000</v>
      </c>
      <c r="C25" s="19">
        <v>13660292250</v>
      </c>
      <c r="D25" s="17">
        <f>C25-B25</f>
        <v>-8951750</v>
      </c>
      <c r="E25" s="18" t="s">
        <v>50</v>
      </c>
      <c r="F25" s="19">
        <v>37601230</v>
      </c>
      <c r="G25" s="19">
        <v>37601230</v>
      </c>
      <c r="H25" s="17">
        <f t="shared" si="4"/>
        <v>0</v>
      </c>
    </row>
    <row r="26" spans="1:8" ht="24.95" customHeight="1" x14ac:dyDescent="0.3">
      <c r="A26" s="18" t="s">
        <v>80</v>
      </c>
      <c r="B26" s="19">
        <v>40000000</v>
      </c>
      <c r="C26" s="19">
        <v>40000000</v>
      </c>
      <c r="D26" s="17">
        <f t="shared" ref="D26:D30" si="5">C26-B26</f>
        <v>0</v>
      </c>
      <c r="E26" s="18" t="s">
        <v>22</v>
      </c>
      <c r="F26" s="19">
        <v>0</v>
      </c>
      <c r="G26" s="19">
        <v>0</v>
      </c>
      <c r="H26" s="17">
        <f t="shared" si="4"/>
        <v>0</v>
      </c>
    </row>
    <row r="27" spans="1:8" ht="24.95" customHeight="1" x14ac:dyDescent="0.3">
      <c r="A27" s="18" t="s">
        <v>51</v>
      </c>
      <c r="B27" s="19">
        <v>1272976000</v>
      </c>
      <c r="C27" s="19">
        <v>1370676981</v>
      </c>
      <c r="D27" s="17">
        <f t="shared" si="5"/>
        <v>97700981</v>
      </c>
      <c r="E27" s="24" t="s">
        <v>97</v>
      </c>
      <c r="F27" s="25">
        <v>12616000</v>
      </c>
      <c r="G27" s="25">
        <v>12616000</v>
      </c>
      <c r="H27" s="17">
        <f t="shared" si="4"/>
        <v>0</v>
      </c>
    </row>
    <row r="28" spans="1:8" ht="24.95" customHeight="1" x14ac:dyDescent="0.3">
      <c r="A28" s="24" t="s">
        <v>52</v>
      </c>
      <c r="B28" s="25">
        <v>32000000</v>
      </c>
      <c r="C28" s="25">
        <v>41877720</v>
      </c>
      <c r="D28" s="17">
        <f t="shared" si="5"/>
        <v>9877720</v>
      </c>
      <c r="E28" s="27" t="s">
        <v>36</v>
      </c>
      <c r="F28" s="27">
        <v>13669244000</v>
      </c>
      <c r="G28" s="27">
        <v>13660292250</v>
      </c>
      <c r="H28" s="17">
        <f>G28-F28</f>
        <v>-8951750</v>
      </c>
    </row>
    <row r="29" spans="1:8" ht="24.95" customHeight="1" x14ac:dyDescent="0.3">
      <c r="A29" s="40" t="s">
        <v>95</v>
      </c>
      <c r="B29" s="26">
        <v>165931647</v>
      </c>
      <c r="C29" s="26">
        <v>165931647</v>
      </c>
      <c r="D29" s="17">
        <f t="shared" si="5"/>
        <v>0</v>
      </c>
      <c r="E29" s="27" t="s">
        <v>80</v>
      </c>
      <c r="F29" s="27">
        <v>40000000</v>
      </c>
      <c r="G29" s="27">
        <v>40000000</v>
      </c>
      <c r="H29" s="17">
        <f t="shared" ref="H29:H32" si="6">G29-F29</f>
        <v>0</v>
      </c>
    </row>
    <row r="30" spans="1:8" ht="24.95" customHeight="1" x14ac:dyDescent="0.3">
      <c r="A30" s="40" t="s">
        <v>96</v>
      </c>
      <c r="B30" s="26">
        <v>3748149</v>
      </c>
      <c r="C30" s="26">
        <v>3748149</v>
      </c>
      <c r="D30" s="17">
        <f t="shared" si="5"/>
        <v>0</v>
      </c>
      <c r="E30" s="32" t="s">
        <v>51</v>
      </c>
      <c r="F30" s="38">
        <v>1438907647</v>
      </c>
      <c r="G30" s="38">
        <v>1327079370</v>
      </c>
      <c r="H30" s="17">
        <f t="shared" si="6"/>
        <v>-111828277</v>
      </c>
    </row>
    <row r="31" spans="1:8" ht="24.95" customHeight="1" x14ac:dyDescent="0.3">
      <c r="A31" s="28"/>
      <c r="B31" s="26"/>
      <c r="C31" s="27"/>
      <c r="D31" s="35"/>
      <c r="E31" s="39" t="s">
        <v>55</v>
      </c>
      <c r="F31" s="27">
        <v>35748149</v>
      </c>
      <c r="G31" s="27">
        <v>36132540</v>
      </c>
      <c r="H31" s="17">
        <f t="shared" si="6"/>
        <v>384391</v>
      </c>
    </row>
    <row r="32" spans="1:8" ht="24.95" customHeight="1" x14ac:dyDescent="0.3">
      <c r="A32" s="31"/>
      <c r="B32" s="30"/>
      <c r="C32" s="30"/>
      <c r="D32" s="30"/>
      <c r="E32" s="41" t="s">
        <v>98</v>
      </c>
      <c r="F32" s="27"/>
      <c r="G32" s="27">
        <v>209529258</v>
      </c>
      <c r="H32" s="17">
        <f t="shared" si="6"/>
        <v>209529258</v>
      </c>
    </row>
    <row r="33" spans="1:8" ht="24.95" customHeight="1" x14ac:dyDescent="0.3">
      <c r="A33" s="31"/>
      <c r="B33" s="30"/>
      <c r="C33" s="30"/>
      <c r="D33" s="30"/>
      <c r="E33" s="41" t="s">
        <v>99</v>
      </c>
      <c r="F33" s="27"/>
      <c r="G33" s="27">
        <v>9493329</v>
      </c>
      <c r="H33" s="17">
        <f t="shared" ref="H33" si="7">G33-F33</f>
        <v>9493329</v>
      </c>
    </row>
  </sheetData>
  <mergeCells count="15">
    <mergeCell ref="A19:C19"/>
    <mergeCell ref="A20:D20"/>
    <mergeCell ref="E20:H20"/>
    <mergeCell ref="A21:A22"/>
    <mergeCell ref="D21:D22"/>
    <mergeCell ref="E21:E22"/>
    <mergeCell ref="H21:H22"/>
    <mergeCell ref="A1:H1"/>
    <mergeCell ref="E4:H4"/>
    <mergeCell ref="A3:C3"/>
    <mergeCell ref="A4:D4"/>
    <mergeCell ref="A5:A6"/>
    <mergeCell ref="D5:D6"/>
    <mergeCell ref="E5:E6"/>
    <mergeCell ref="H5:H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8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2025년일반회계</vt:lpstr>
      <vt:lpstr>2025년노인일자리  )</vt:lpstr>
      <vt:lpstr>2025년총괄예결산 (2)</vt:lpstr>
      <vt:lpstr>'2025년노인일자리  )'!Print_Area</vt:lpstr>
      <vt:lpstr>'2025년총괄예결산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home</cp:lastModifiedBy>
  <cp:lastPrinted>2025-02-20T02:16:47Z</cp:lastPrinted>
  <dcterms:created xsi:type="dcterms:W3CDTF">2018-12-27T06:17:42Z</dcterms:created>
  <dcterms:modified xsi:type="dcterms:W3CDTF">2025-02-20T04:18:57Z</dcterms:modified>
</cp:coreProperties>
</file>